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G:\Backup HDD\Amazon\17 April\"/>
    </mc:Choice>
  </mc:AlternateContent>
  <xr:revisionPtr revIDLastSave="0" documentId="8_{B0E63ACD-551A-4505-83D8-006DD629BBF9}" xr6:coauthVersionLast="47" xr6:coauthVersionMax="47" xr10:uidLastSave="{00000000-0000-0000-0000-000000000000}"/>
  <workbookProtection workbookAlgorithmName="SHA-512" workbookHashValue="/Jxr30PM9hLIXFGNcSNlUD7iK7HqN077ACOhv75EUF4xvzJeesnxHf+jUu3hfIHvg+cEz0nztSE2fwqxP52BZA==" workbookSaltValue="5mHbO9ynDjj7xEgeU+JYDw==" workbookSpinCount="100000" lockStructure="1"/>
  <bookViews>
    <workbookView xWindow="-23148" yWindow="-108" windowWidth="23256" windowHeight="12576" xr2:uid="{00000000-000D-0000-FFFF-FFFF00000000}"/>
  </bookViews>
  <sheets>
    <sheet name="Battery exemption sheet" sheetId="1" r:id="rId1"/>
    <sheet name="Instructions" sheetId="6" r:id="rId2"/>
    <sheet name="Formula" sheetId="2" state="hidden" r:id="rId3"/>
    <sheet name="Formula 2" sheetId="5" state="hidden" r:id="rId4"/>
  </sheets>
  <definedNames>
    <definedName name="_18650_">'Formula 2'!$A$5:$A$7</definedName>
    <definedName name="_xlnm._FilterDatabase" localSheetId="0" hidden="1">'Battery exemption sheet'!$I$12:$R$32</definedName>
    <definedName name="_xlnm._FilterDatabase" localSheetId="2" hidden="1">Formula!$I$1:$O$1898</definedName>
    <definedName name="Battery_Packaging">'Formula 2'!$E$26:$E$37</definedName>
    <definedName name="Lithium_cobalt_oxide">'Formula 2'!$A$9:$A$11</definedName>
    <definedName name="Lithium_Ion">'Formula 2'!$A$13:$A$15</definedName>
    <definedName name="Lithium_iron_phosphate">'Formula 2'!$A$17:$A$19</definedName>
    <definedName name="Lithium_nickel_manganese_cobalt_oxide">'Formula 2'!$A$21:$A$23</definedName>
    <definedName name="Lithium_Polymer">'Formula 2'!$C$5:$C$7</definedName>
    <definedName name="Lithium_titanate">'Formula 2'!$C$9:$C$11</definedName>
    <definedName name="Multiple_cells">'Formula 2'!$K$9:$K$12</definedName>
    <definedName name="Single_cell">'Formula 2'!$K$5:$K$7</definedName>
    <definedName name="Yes">'Formula 2'!$A$26:$A$47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4" i="1" l="1"/>
  <c r="J179" i="6" l="1"/>
  <c r="J177" i="6"/>
  <c r="L178" i="6" s="1"/>
  <c r="I20" i="5" l="1"/>
  <c r="I21" i="5"/>
  <c r="I22" i="5"/>
  <c r="I23" i="5"/>
  <c r="I24" i="5"/>
  <c r="I25" i="5"/>
  <c r="I26" i="5"/>
  <c r="I27" i="5"/>
  <c r="I28" i="5"/>
  <c r="I29" i="5"/>
  <c r="I30" i="5"/>
  <c r="I31" i="5"/>
  <c r="I32" i="5"/>
  <c r="I33" i="5"/>
  <c r="I34" i="5"/>
  <c r="I35" i="5"/>
  <c r="I36" i="5"/>
  <c r="I37" i="5"/>
  <c r="I38" i="5"/>
  <c r="I19" i="5"/>
  <c r="W15" i="1" l="1"/>
  <c r="W16" i="1"/>
  <c r="W17" i="1"/>
  <c r="W18" i="1"/>
  <c r="W19" i="1"/>
  <c r="W20" i="1"/>
  <c r="W21" i="1"/>
  <c r="W22" i="1"/>
  <c r="W23" i="1"/>
  <c r="W24" i="1"/>
  <c r="W25" i="1"/>
  <c r="W26" i="1"/>
  <c r="W28" i="1"/>
  <c r="W29" i="1"/>
  <c r="W30" i="1"/>
  <c r="W31" i="1"/>
  <c r="W32" i="1"/>
  <c r="H1080" i="2" l="1"/>
  <c r="H1081" i="2"/>
  <c r="H1082" i="2"/>
  <c r="H1083" i="2"/>
  <c r="H1084" i="2"/>
  <c r="H1085" i="2"/>
  <c r="H1086" i="2"/>
  <c r="H1087" i="2"/>
  <c r="H1088" i="2"/>
  <c r="H1089" i="2"/>
  <c r="H1090" i="2"/>
  <c r="H1091" i="2"/>
  <c r="H1092" i="2"/>
  <c r="H1093" i="2"/>
  <c r="H1094" i="2"/>
  <c r="H1095" i="2"/>
  <c r="M1079" i="2"/>
  <c r="H1079" i="2" s="1"/>
  <c r="M1078" i="2"/>
  <c r="H1078" i="2" s="1"/>
  <c r="M1077" i="2"/>
  <c r="H1077" i="2" s="1"/>
  <c r="M1076" i="2"/>
  <c r="H1076" i="2" s="1"/>
  <c r="M1075" i="2"/>
  <c r="H1075" i="2" s="1"/>
  <c r="M1074" i="2"/>
  <c r="H1074" i="2" s="1"/>
  <c r="M1073" i="2"/>
  <c r="H1073" i="2" s="1"/>
  <c r="M1072" i="2"/>
  <c r="H1072" i="2" s="1"/>
  <c r="M1071" i="2"/>
  <c r="H1071" i="2" s="1"/>
  <c r="M1070" i="2"/>
  <c r="H1070" i="2" s="1"/>
  <c r="M1069" i="2"/>
  <c r="H1069" i="2" s="1"/>
  <c r="M1068" i="2"/>
  <c r="H1068" i="2" s="1"/>
  <c r="M1067" i="2"/>
  <c r="H1067" i="2" s="1"/>
  <c r="M1066" i="2"/>
  <c r="H1066" i="2" s="1"/>
  <c r="M1065" i="2"/>
  <c r="H1065" i="2" s="1"/>
  <c r="M1064" i="2"/>
  <c r="H1064" i="2" s="1"/>
  <c r="M1063" i="2"/>
  <c r="H1063" i="2" s="1"/>
  <c r="M1062" i="2"/>
  <c r="H1062" i="2" s="1"/>
  <c r="M1061" i="2"/>
  <c r="H1061" i="2" s="1"/>
  <c r="M1060" i="2"/>
  <c r="H1060" i="2" s="1"/>
  <c r="M1059" i="2"/>
  <c r="H1059" i="2" s="1"/>
  <c r="H1892" i="2" l="1"/>
  <c r="H1888" i="2"/>
  <c r="H1884" i="2"/>
  <c r="H1880" i="2"/>
  <c r="H1873" i="2"/>
  <c r="H1869" i="2"/>
  <c r="H1865" i="2"/>
  <c r="H1861" i="2"/>
  <c r="H1857" i="2"/>
  <c r="H1850" i="2"/>
  <c r="H1846" i="2"/>
  <c r="H1842" i="2"/>
  <c r="H1838" i="2"/>
  <c r="H1831" i="2"/>
  <c r="H1827" i="2"/>
  <c r="H1823" i="2"/>
  <c r="H1819" i="2"/>
  <c r="H1815" i="2"/>
  <c r="H1808" i="2"/>
  <c r="H1804" i="2"/>
  <c r="H1800" i="2"/>
  <c r="H1796" i="2"/>
  <c r="H1789" i="2"/>
  <c r="H1785" i="2"/>
  <c r="H1781" i="2"/>
  <c r="H1777" i="2"/>
  <c r="H1773" i="2"/>
  <c r="H1766" i="2"/>
  <c r="H1762" i="2"/>
  <c r="H1758" i="2"/>
  <c r="H1754" i="2"/>
  <c r="H1747" i="2"/>
  <c r="H1743" i="2"/>
  <c r="H1739" i="2"/>
  <c r="H1735" i="2"/>
  <c r="H1731" i="2"/>
  <c r="H1724" i="2"/>
  <c r="H1720" i="2"/>
  <c r="H1716" i="2"/>
  <c r="H1712" i="2"/>
  <c r="H1705" i="2"/>
  <c r="H1701" i="2"/>
  <c r="H1697" i="2"/>
  <c r="H1693" i="2"/>
  <c r="H1689" i="2"/>
  <c r="H1682" i="2"/>
  <c r="H1678" i="2"/>
  <c r="H1674" i="2"/>
  <c r="H1670" i="2"/>
  <c r="H1663" i="2"/>
  <c r="H1659" i="2"/>
  <c r="H1655" i="2"/>
  <c r="H1651" i="2"/>
  <c r="H1647" i="2"/>
  <c r="H1640" i="2"/>
  <c r="H1636" i="2"/>
  <c r="H1632" i="2"/>
  <c r="H1628" i="2"/>
  <c r="H1621" i="2"/>
  <c r="H1617" i="2"/>
  <c r="H1613" i="2"/>
  <c r="H1609" i="2"/>
  <c r="H1605" i="2"/>
  <c r="H1598" i="2"/>
  <c r="H1594" i="2"/>
  <c r="H1590" i="2"/>
  <c r="H1586" i="2"/>
  <c r="H1579" i="2"/>
  <c r="H1575" i="2"/>
  <c r="H1571" i="2"/>
  <c r="H1567" i="2"/>
  <c r="H1563" i="2"/>
  <c r="H1556" i="2"/>
  <c r="H1552" i="2"/>
  <c r="H1548" i="2"/>
  <c r="H1544" i="2"/>
  <c r="H1537" i="2"/>
  <c r="H1533" i="2"/>
  <c r="H1529" i="2"/>
  <c r="H1525" i="2"/>
  <c r="H1521" i="2"/>
  <c r="H1514" i="2"/>
  <c r="H1510" i="2"/>
  <c r="H1506" i="2"/>
  <c r="H1502" i="2"/>
  <c r="H1495" i="2"/>
  <c r="H1491" i="2"/>
  <c r="H1487" i="2"/>
  <c r="H1483" i="2"/>
  <c r="H1479" i="2"/>
  <c r="H1472" i="2"/>
  <c r="H1468" i="2"/>
  <c r="H1464" i="2"/>
  <c r="H1460" i="2"/>
  <c r="H1453" i="2"/>
  <c r="H1449" i="2"/>
  <c r="H1445" i="2"/>
  <c r="H1441" i="2"/>
  <c r="H1437" i="2"/>
  <c r="H1430" i="2"/>
  <c r="H1426" i="2"/>
  <c r="H1422" i="2"/>
  <c r="H1418" i="2"/>
  <c r="H1411" i="2"/>
  <c r="H1407" i="2"/>
  <c r="H1403" i="2"/>
  <c r="H1399" i="2"/>
  <c r="H1395" i="2"/>
  <c r="H1388" i="2"/>
  <c r="H1384" i="2"/>
  <c r="H1380" i="2"/>
  <c r="H1376" i="2"/>
  <c r="H1369" i="2"/>
  <c r="H1365" i="2"/>
  <c r="H1361" i="2"/>
  <c r="H1357" i="2"/>
  <c r="H1353" i="2"/>
  <c r="H1346" i="2"/>
  <c r="H1342" i="2"/>
  <c r="H1338" i="2"/>
  <c r="H1334" i="2"/>
  <c r="H1327" i="2"/>
  <c r="H1323" i="2"/>
  <c r="H1319" i="2"/>
  <c r="H1315" i="2"/>
  <c r="H1311" i="2"/>
  <c r="H1304" i="2"/>
  <c r="H1300" i="2"/>
  <c r="H1296" i="2"/>
  <c r="H1292" i="2"/>
  <c r="H1285" i="2"/>
  <c r="H1281" i="2"/>
  <c r="H1277" i="2"/>
  <c r="H1273" i="2"/>
  <c r="H1269" i="2"/>
  <c r="H1262" i="2"/>
  <c r="H1258" i="2"/>
  <c r="H1254" i="2"/>
  <c r="H1250" i="2"/>
  <c r="H1220" i="2"/>
  <c r="H1216" i="2"/>
  <c r="H1212" i="2"/>
  <c r="H1208" i="2"/>
  <c r="H1201" i="2"/>
  <c r="H1197" i="2"/>
  <c r="H1193" i="2"/>
  <c r="H1189" i="2"/>
  <c r="H1185" i="2"/>
  <c r="H1178" i="2"/>
  <c r="H1174" i="2"/>
  <c r="H1170" i="2"/>
  <c r="H1166" i="2"/>
  <c r="H1159" i="2"/>
  <c r="H1155" i="2"/>
  <c r="H1151" i="2"/>
  <c r="H1147" i="2"/>
  <c r="H1143" i="2"/>
  <c r="H1136" i="2"/>
  <c r="H1132" i="2"/>
  <c r="H1128" i="2"/>
  <c r="H1124" i="2"/>
  <c r="H1117" i="2"/>
  <c r="H1113" i="2"/>
  <c r="H1109" i="2"/>
  <c r="H1105" i="2"/>
  <c r="H1101" i="2"/>
  <c r="H236" i="2"/>
  <c r="H232" i="2"/>
  <c r="H228" i="2"/>
  <c r="H224" i="2"/>
  <c r="H220" i="2"/>
  <c r="H216" i="2"/>
  <c r="H212" i="2"/>
  <c r="H208" i="2"/>
  <c r="H188" i="2"/>
  <c r="H180" i="2"/>
  <c r="H172" i="2"/>
  <c r="H164" i="2"/>
  <c r="H156" i="2"/>
  <c r="H148" i="2"/>
  <c r="H140" i="2"/>
  <c r="H132" i="2"/>
  <c r="H124" i="2"/>
  <c r="H120" i="2"/>
  <c r="H116" i="2"/>
  <c r="H112" i="2"/>
  <c r="H108" i="2"/>
  <c r="H104" i="2"/>
  <c r="H100" i="2"/>
  <c r="H96" i="2"/>
  <c r="H92" i="2"/>
  <c r="H88" i="2"/>
  <c r="H84" i="2"/>
  <c r="H80" i="2"/>
  <c r="H67" i="2"/>
  <c r="H65" i="2"/>
  <c r="H64" i="2"/>
  <c r="H52" i="2"/>
  <c r="H48" i="2"/>
  <c r="H44" i="2"/>
  <c r="H40" i="2"/>
  <c r="H36" i="2"/>
  <c r="H32" i="2"/>
  <c r="H24" i="2"/>
  <c r="H20" i="2"/>
  <c r="H16" i="2"/>
  <c r="H12" i="2"/>
  <c r="H8" i="2"/>
  <c r="H4" i="2"/>
  <c r="H1898" i="2"/>
  <c r="H1897" i="2"/>
  <c r="H1896" i="2"/>
  <c r="H1895" i="2"/>
  <c r="H1894" i="2"/>
  <c r="H1893" i="2"/>
  <c r="H1891" i="2"/>
  <c r="H1890" i="2"/>
  <c r="H1889" i="2"/>
  <c r="H1887" i="2"/>
  <c r="H1886" i="2"/>
  <c r="H1885" i="2"/>
  <c r="H1883" i="2"/>
  <c r="H1882" i="2"/>
  <c r="H1881" i="2"/>
  <c r="H1879" i="2"/>
  <c r="H1878" i="2"/>
  <c r="H1877" i="2"/>
  <c r="H1876" i="2"/>
  <c r="H1875" i="2"/>
  <c r="H1874" i="2"/>
  <c r="H1872" i="2"/>
  <c r="H1871" i="2"/>
  <c r="H1870" i="2"/>
  <c r="H1868" i="2"/>
  <c r="H1867" i="2"/>
  <c r="H1866" i="2"/>
  <c r="H1864" i="2"/>
  <c r="H1863" i="2"/>
  <c r="H1862" i="2"/>
  <c r="H1860" i="2"/>
  <c r="H1859" i="2"/>
  <c r="H1858" i="2"/>
  <c r="H1856" i="2"/>
  <c r="H1855" i="2"/>
  <c r="H1854" i="2"/>
  <c r="H1853" i="2"/>
  <c r="H1852" i="2"/>
  <c r="H1851" i="2"/>
  <c r="H1849" i="2"/>
  <c r="H1848" i="2"/>
  <c r="H1847" i="2"/>
  <c r="H1845" i="2"/>
  <c r="H1844" i="2"/>
  <c r="H1843" i="2"/>
  <c r="H1841" i="2"/>
  <c r="H1840" i="2"/>
  <c r="H1839" i="2"/>
  <c r="H1837" i="2"/>
  <c r="H1836" i="2"/>
  <c r="H1835" i="2"/>
  <c r="H1834" i="2"/>
  <c r="H1833" i="2"/>
  <c r="H1832" i="2"/>
  <c r="H1830" i="2"/>
  <c r="H1829" i="2"/>
  <c r="H1828" i="2"/>
  <c r="H1826" i="2"/>
  <c r="H1825" i="2"/>
  <c r="H1824" i="2"/>
  <c r="H1822" i="2"/>
  <c r="H1821" i="2"/>
  <c r="H1820" i="2"/>
  <c r="H1818" i="2"/>
  <c r="H1817" i="2"/>
  <c r="H1816" i="2"/>
  <c r="H1814" i="2"/>
  <c r="H1813" i="2"/>
  <c r="H1812" i="2"/>
  <c r="H1811" i="2"/>
  <c r="H1810" i="2"/>
  <c r="H1809" i="2"/>
  <c r="H1807" i="2"/>
  <c r="H1806" i="2"/>
  <c r="H1805" i="2"/>
  <c r="H1803" i="2"/>
  <c r="H1802" i="2"/>
  <c r="H1801" i="2"/>
  <c r="H1799" i="2"/>
  <c r="H1798" i="2"/>
  <c r="H1797" i="2"/>
  <c r="H1795" i="2"/>
  <c r="H1794" i="2"/>
  <c r="H1793" i="2"/>
  <c r="H1792" i="2"/>
  <c r="H1791" i="2"/>
  <c r="H1790" i="2"/>
  <c r="H1788" i="2"/>
  <c r="H1787" i="2"/>
  <c r="H1786" i="2"/>
  <c r="H1784" i="2"/>
  <c r="H1783" i="2"/>
  <c r="H1782" i="2"/>
  <c r="H1780" i="2"/>
  <c r="H1779" i="2"/>
  <c r="H1778" i="2"/>
  <c r="H1776" i="2"/>
  <c r="H1775" i="2"/>
  <c r="H1774" i="2"/>
  <c r="H1772" i="2"/>
  <c r="H1771" i="2"/>
  <c r="H1770" i="2"/>
  <c r="H1769" i="2"/>
  <c r="H1768" i="2"/>
  <c r="H1767" i="2"/>
  <c r="H1765" i="2"/>
  <c r="H1764" i="2"/>
  <c r="H1763" i="2"/>
  <c r="H1761" i="2"/>
  <c r="H1760" i="2"/>
  <c r="H1759" i="2"/>
  <c r="H1757" i="2"/>
  <c r="H1756" i="2"/>
  <c r="H1755" i="2"/>
  <c r="H1753" i="2"/>
  <c r="H1752" i="2"/>
  <c r="H1751" i="2"/>
  <c r="H1750" i="2"/>
  <c r="H1749" i="2"/>
  <c r="H1748" i="2"/>
  <c r="H1746" i="2"/>
  <c r="H1745" i="2"/>
  <c r="H1744" i="2"/>
  <c r="H1742" i="2"/>
  <c r="H1741" i="2"/>
  <c r="H1740" i="2"/>
  <c r="H1738" i="2"/>
  <c r="H1737" i="2"/>
  <c r="H1736" i="2"/>
  <c r="H1734" i="2"/>
  <c r="H1733" i="2"/>
  <c r="H1732" i="2"/>
  <c r="H1730" i="2"/>
  <c r="H1729" i="2"/>
  <c r="H1728" i="2"/>
  <c r="H1727" i="2"/>
  <c r="H1726" i="2"/>
  <c r="H1725" i="2"/>
  <c r="H1723" i="2"/>
  <c r="H1722" i="2"/>
  <c r="H1721" i="2"/>
  <c r="H1719" i="2"/>
  <c r="H1718" i="2"/>
  <c r="H1717" i="2"/>
  <c r="H1715" i="2"/>
  <c r="H1714" i="2"/>
  <c r="H1713" i="2"/>
  <c r="H1711" i="2"/>
  <c r="H1710" i="2"/>
  <c r="H1709" i="2"/>
  <c r="H1708" i="2"/>
  <c r="H1707" i="2"/>
  <c r="H1706" i="2"/>
  <c r="H1704" i="2"/>
  <c r="H1703" i="2"/>
  <c r="H1702" i="2"/>
  <c r="H1700" i="2"/>
  <c r="H1699" i="2"/>
  <c r="H1698" i="2"/>
  <c r="H1696" i="2"/>
  <c r="H1695" i="2"/>
  <c r="H1694" i="2"/>
  <c r="H1692" i="2"/>
  <c r="H1691" i="2"/>
  <c r="H1690" i="2"/>
  <c r="H1688" i="2"/>
  <c r="H1687" i="2"/>
  <c r="H1686" i="2"/>
  <c r="H1685" i="2"/>
  <c r="H1684" i="2"/>
  <c r="H1683" i="2"/>
  <c r="H1681" i="2"/>
  <c r="H1680" i="2"/>
  <c r="H1679" i="2"/>
  <c r="H1677" i="2"/>
  <c r="H1676" i="2"/>
  <c r="H1675" i="2"/>
  <c r="H1673" i="2"/>
  <c r="H1672" i="2"/>
  <c r="H1671" i="2"/>
  <c r="H1669" i="2"/>
  <c r="H1668" i="2"/>
  <c r="H1667" i="2"/>
  <c r="H1666" i="2"/>
  <c r="H1665" i="2"/>
  <c r="H1664" i="2"/>
  <c r="H1662" i="2"/>
  <c r="H1661" i="2"/>
  <c r="H1660" i="2"/>
  <c r="H1658" i="2"/>
  <c r="H1657" i="2"/>
  <c r="H1656" i="2"/>
  <c r="H1654" i="2"/>
  <c r="H1653" i="2"/>
  <c r="H1652" i="2"/>
  <c r="H1650" i="2"/>
  <c r="H1649" i="2"/>
  <c r="H1648" i="2"/>
  <c r="H1646" i="2"/>
  <c r="H1645" i="2"/>
  <c r="H1644" i="2"/>
  <c r="H1643" i="2"/>
  <c r="H1642" i="2"/>
  <c r="H1641" i="2"/>
  <c r="H1639" i="2"/>
  <c r="H1638" i="2"/>
  <c r="H1637" i="2"/>
  <c r="H1635" i="2"/>
  <c r="H1634" i="2"/>
  <c r="H1633" i="2"/>
  <c r="H1631" i="2"/>
  <c r="H1630" i="2"/>
  <c r="H1629" i="2"/>
  <c r="H1627" i="2"/>
  <c r="H1626" i="2"/>
  <c r="H1625" i="2"/>
  <c r="H1624" i="2"/>
  <c r="H1623" i="2"/>
  <c r="H1622" i="2"/>
  <c r="H1620" i="2"/>
  <c r="H1619" i="2"/>
  <c r="H1618" i="2"/>
  <c r="H1616" i="2"/>
  <c r="H1615" i="2"/>
  <c r="H1614" i="2"/>
  <c r="H1612" i="2"/>
  <c r="H1611" i="2"/>
  <c r="H1610" i="2"/>
  <c r="H1608" i="2"/>
  <c r="H1607" i="2"/>
  <c r="H1606" i="2"/>
  <c r="H1604" i="2"/>
  <c r="H1603" i="2"/>
  <c r="H1602" i="2"/>
  <c r="H1601" i="2"/>
  <c r="H1600" i="2"/>
  <c r="H1599" i="2"/>
  <c r="H1597" i="2"/>
  <c r="H1596" i="2"/>
  <c r="H1595" i="2"/>
  <c r="H1593" i="2"/>
  <c r="H1592" i="2"/>
  <c r="H1591" i="2"/>
  <c r="H1589" i="2"/>
  <c r="H1588" i="2"/>
  <c r="H1587" i="2"/>
  <c r="H1585" i="2"/>
  <c r="H1584" i="2"/>
  <c r="H1583" i="2"/>
  <c r="H1582" i="2"/>
  <c r="H1581" i="2"/>
  <c r="H1580" i="2"/>
  <c r="H1578" i="2"/>
  <c r="H1577" i="2"/>
  <c r="H1576" i="2"/>
  <c r="H1574" i="2"/>
  <c r="H1573" i="2"/>
  <c r="H1572" i="2"/>
  <c r="H1570" i="2"/>
  <c r="H1569" i="2"/>
  <c r="H1568" i="2"/>
  <c r="H1566" i="2"/>
  <c r="H1565" i="2"/>
  <c r="H1564" i="2"/>
  <c r="H1562" i="2"/>
  <c r="H1561" i="2"/>
  <c r="H1560" i="2"/>
  <c r="H1559" i="2"/>
  <c r="H1558" i="2"/>
  <c r="H1557" i="2"/>
  <c r="H1555" i="2"/>
  <c r="H1554" i="2"/>
  <c r="H1553" i="2"/>
  <c r="H1551" i="2"/>
  <c r="H1550" i="2"/>
  <c r="H1549" i="2"/>
  <c r="H1547" i="2"/>
  <c r="H1546" i="2"/>
  <c r="H1545" i="2"/>
  <c r="H1543" i="2"/>
  <c r="H1542" i="2"/>
  <c r="H1541" i="2"/>
  <c r="H1540" i="2"/>
  <c r="H1539" i="2"/>
  <c r="H1538" i="2"/>
  <c r="H1536" i="2"/>
  <c r="H1535" i="2"/>
  <c r="H1534" i="2"/>
  <c r="H1532" i="2"/>
  <c r="H1531" i="2"/>
  <c r="H1530" i="2"/>
  <c r="H1528" i="2"/>
  <c r="H1527" i="2"/>
  <c r="H1526" i="2"/>
  <c r="H1524" i="2"/>
  <c r="H1523" i="2"/>
  <c r="H1522" i="2"/>
  <c r="H1520" i="2"/>
  <c r="H1519" i="2"/>
  <c r="H1518" i="2"/>
  <c r="H1517" i="2"/>
  <c r="H1516" i="2"/>
  <c r="H1515" i="2"/>
  <c r="H1513" i="2"/>
  <c r="H1512" i="2"/>
  <c r="H1511" i="2"/>
  <c r="H1509" i="2"/>
  <c r="H1508" i="2"/>
  <c r="H1507" i="2"/>
  <c r="H1505" i="2"/>
  <c r="H1504" i="2"/>
  <c r="H1503" i="2"/>
  <c r="H1501" i="2"/>
  <c r="H1500" i="2"/>
  <c r="H1499" i="2"/>
  <c r="H1498" i="2"/>
  <c r="H1497" i="2"/>
  <c r="H1496" i="2"/>
  <c r="H1494" i="2"/>
  <c r="H1493" i="2"/>
  <c r="H1492" i="2"/>
  <c r="H1490" i="2"/>
  <c r="H1489" i="2"/>
  <c r="H1488" i="2"/>
  <c r="H1486" i="2"/>
  <c r="H1485" i="2"/>
  <c r="H1484" i="2"/>
  <c r="H1482" i="2"/>
  <c r="H1481" i="2"/>
  <c r="H1480" i="2"/>
  <c r="H1478" i="2"/>
  <c r="H1477" i="2"/>
  <c r="H1476" i="2"/>
  <c r="H1475" i="2"/>
  <c r="H1474" i="2"/>
  <c r="H1473" i="2"/>
  <c r="H1471" i="2"/>
  <c r="H1470" i="2"/>
  <c r="H1469" i="2"/>
  <c r="H1467" i="2"/>
  <c r="H1466" i="2"/>
  <c r="H1465" i="2"/>
  <c r="H1463" i="2"/>
  <c r="H1462" i="2"/>
  <c r="H1461" i="2"/>
  <c r="H1459" i="2"/>
  <c r="H1458" i="2"/>
  <c r="H1457" i="2"/>
  <c r="H1456" i="2"/>
  <c r="H1455" i="2"/>
  <c r="H1454" i="2"/>
  <c r="H1452" i="2"/>
  <c r="H1451" i="2"/>
  <c r="H1450" i="2"/>
  <c r="H1448" i="2"/>
  <c r="H1447" i="2"/>
  <c r="H1446" i="2"/>
  <c r="H1444" i="2"/>
  <c r="H1443" i="2"/>
  <c r="H1442" i="2"/>
  <c r="H1440" i="2"/>
  <c r="H1439" i="2"/>
  <c r="H1438" i="2"/>
  <c r="H1436" i="2"/>
  <c r="H1435" i="2"/>
  <c r="H1434" i="2"/>
  <c r="H1433" i="2"/>
  <c r="H1432" i="2"/>
  <c r="H1431" i="2"/>
  <c r="H1429" i="2"/>
  <c r="H1428" i="2"/>
  <c r="H1427" i="2"/>
  <c r="H1425" i="2"/>
  <c r="H1424" i="2"/>
  <c r="H1423" i="2"/>
  <c r="H1421" i="2"/>
  <c r="H1420" i="2"/>
  <c r="H1419" i="2"/>
  <c r="H1417" i="2"/>
  <c r="H1416" i="2"/>
  <c r="H1415" i="2"/>
  <c r="H1414" i="2"/>
  <c r="H1413" i="2"/>
  <c r="H1412" i="2"/>
  <c r="H1410" i="2"/>
  <c r="H1409" i="2"/>
  <c r="H1408" i="2"/>
  <c r="H1406" i="2"/>
  <c r="H1405" i="2"/>
  <c r="H1404" i="2"/>
  <c r="H1402" i="2"/>
  <c r="H1401" i="2"/>
  <c r="H1400" i="2"/>
  <c r="H1398" i="2"/>
  <c r="H1397" i="2"/>
  <c r="H1396" i="2"/>
  <c r="H1394" i="2"/>
  <c r="H1393" i="2"/>
  <c r="H1392" i="2"/>
  <c r="H1391" i="2"/>
  <c r="H1390" i="2"/>
  <c r="H1389" i="2"/>
  <c r="H1387" i="2"/>
  <c r="H1386" i="2"/>
  <c r="H1385" i="2"/>
  <c r="H1383" i="2"/>
  <c r="H1382" i="2"/>
  <c r="H1381" i="2"/>
  <c r="H1379" i="2"/>
  <c r="H1378" i="2"/>
  <c r="H1377" i="2"/>
  <c r="H1375" i="2"/>
  <c r="H1374" i="2"/>
  <c r="H1373" i="2"/>
  <c r="H1372" i="2"/>
  <c r="H1371" i="2"/>
  <c r="H1370" i="2"/>
  <c r="H1368" i="2"/>
  <c r="H1367" i="2"/>
  <c r="H1366" i="2"/>
  <c r="H1364" i="2"/>
  <c r="H1363" i="2"/>
  <c r="H1362" i="2"/>
  <c r="H1360" i="2"/>
  <c r="H1359" i="2"/>
  <c r="H1358" i="2"/>
  <c r="H1356" i="2"/>
  <c r="H1355" i="2"/>
  <c r="H1354" i="2"/>
  <c r="H1352" i="2"/>
  <c r="H1351" i="2"/>
  <c r="H1350" i="2"/>
  <c r="H1349" i="2"/>
  <c r="H1348" i="2"/>
  <c r="H1347" i="2"/>
  <c r="H1345" i="2"/>
  <c r="H1344" i="2"/>
  <c r="H1343" i="2"/>
  <c r="H1341" i="2"/>
  <c r="H1340" i="2"/>
  <c r="H1339" i="2"/>
  <c r="H1337" i="2"/>
  <c r="H1336" i="2"/>
  <c r="H1335" i="2"/>
  <c r="H1333" i="2"/>
  <c r="H1332" i="2"/>
  <c r="H1331" i="2"/>
  <c r="H1330" i="2"/>
  <c r="H1329" i="2"/>
  <c r="H1328" i="2"/>
  <c r="H1326" i="2"/>
  <c r="H1325" i="2"/>
  <c r="H1324" i="2"/>
  <c r="H1322" i="2"/>
  <c r="H1321" i="2"/>
  <c r="H1320" i="2"/>
  <c r="H1318" i="2"/>
  <c r="H1317" i="2"/>
  <c r="H1316" i="2"/>
  <c r="H1314" i="2"/>
  <c r="H1313" i="2"/>
  <c r="H1312" i="2"/>
  <c r="H1310" i="2"/>
  <c r="H1309" i="2"/>
  <c r="H1308" i="2"/>
  <c r="H1307" i="2"/>
  <c r="H1306" i="2"/>
  <c r="H1305" i="2"/>
  <c r="H1303" i="2"/>
  <c r="H1302" i="2"/>
  <c r="H1301" i="2"/>
  <c r="H1299" i="2"/>
  <c r="H1298" i="2"/>
  <c r="H1297" i="2"/>
  <c r="H1295" i="2"/>
  <c r="H1294" i="2"/>
  <c r="H1293" i="2"/>
  <c r="H1291" i="2"/>
  <c r="H1290" i="2"/>
  <c r="H1289" i="2"/>
  <c r="H1288" i="2"/>
  <c r="H1287" i="2"/>
  <c r="H1286" i="2"/>
  <c r="H1284" i="2"/>
  <c r="H1283" i="2"/>
  <c r="H1282" i="2"/>
  <c r="H1280" i="2"/>
  <c r="H1279" i="2"/>
  <c r="H1278" i="2"/>
  <c r="H1276" i="2"/>
  <c r="H1275" i="2"/>
  <c r="H1274" i="2"/>
  <c r="H1272" i="2"/>
  <c r="H1271" i="2"/>
  <c r="H1270" i="2"/>
  <c r="H1268" i="2"/>
  <c r="H1267" i="2"/>
  <c r="H1266" i="2"/>
  <c r="H1265" i="2"/>
  <c r="H1264" i="2"/>
  <c r="H1263" i="2"/>
  <c r="H1261" i="2"/>
  <c r="H1260" i="2"/>
  <c r="H1259" i="2"/>
  <c r="H1257" i="2"/>
  <c r="H1256" i="2"/>
  <c r="H1255" i="2"/>
  <c r="H1253" i="2"/>
  <c r="H1252" i="2"/>
  <c r="H1251" i="2"/>
  <c r="H1249" i="2"/>
  <c r="H1248" i="2"/>
  <c r="H1247" i="2"/>
  <c r="H1246" i="2"/>
  <c r="H1245" i="2"/>
  <c r="H1244" i="2"/>
  <c r="H1243" i="2"/>
  <c r="H1242" i="2"/>
  <c r="H1241" i="2"/>
  <c r="H1240" i="2"/>
  <c r="H1239" i="2"/>
  <c r="H1238" i="2"/>
  <c r="H1237" i="2"/>
  <c r="H1236" i="2"/>
  <c r="H1235" i="2"/>
  <c r="H1234" i="2"/>
  <c r="H1233" i="2"/>
  <c r="H1232" i="2"/>
  <c r="H1231" i="2"/>
  <c r="H1230" i="2"/>
  <c r="H1229" i="2"/>
  <c r="H1228" i="2"/>
  <c r="H1227" i="2"/>
  <c r="H1226" i="2"/>
  <c r="H1225" i="2"/>
  <c r="H1224" i="2"/>
  <c r="H1223" i="2"/>
  <c r="H1222" i="2"/>
  <c r="H1221" i="2"/>
  <c r="H1219" i="2"/>
  <c r="H1218" i="2"/>
  <c r="H1217" i="2"/>
  <c r="H1215" i="2"/>
  <c r="H1214" i="2"/>
  <c r="H1213" i="2"/>
  <c r="H1211" i="2"/>
  <c r="H1210" i="2"/>
  <c r="H1209" i="2"/>
  <c r="H1207" i="2"/>
  <c r="H1206" i="2"/>
  <c r="H1205" i="2"/>
  <c r="H1204" i="2"/>
  <c r="H1203" i="2"/>
  <c r="H1202" i="2"/>
  <c r="H1200" i="2"/>
  <c r="H1199" i="2"/>
  <c r="H1198" i="2"/>
  <c r="H1196" i="2"/>
  <c r="H1195" i="2"/>
  <c r="H1194" i="2"/>
  <c r="H1192" i="2"/>
  <c r="H1191" i="2"/>
  <c r="H1190" i="2"/>
  <c r="H1188" i="2"/>
  <c r="H1187" i="2"/>
  <c r="H1186" i="2"/>
  <c r="H1184" i="2"/>
  <c r="H1183" i="2"/>
  <c r="H1182" i="2"/>
  <c r="H1181" i="2"/>
  <c r="H1180" i="2"/>
  <c r="H1179" i="2"/>
  <c r="H1177" i="2"/>
  <c r="H1176" i="2"/>
  <c r="H1175" i="2"/>
  <c r="H1173" i="2"/>
  <c r="H1172" i="2"/>
  <c r="H1171" i="2"/>
  <c r="H1169" i="2"/>
  <c r="H1168" i="2"/>
  <c r="H1167" i="2"/>
  <c r="H1165" i="2"/>
  <c r="H1164" i="2"/>
  <c r="H1163" i="2"/>
  <c r="H1162" i="2"/>
  <c r="H1161" i="2"/>
  <c r="H1160" i="2"/>
  <c r="H1158" i="2"/>
  <c r="H1157" i="2"/>
  <c r="H1156" i="2"/>
  <c r="H1154" i="2"/>
  <c r="H1153" i="2"/>
  <c r="H1152" i="2"/>
  <c r="H1150" i="2"/>
  <c r="H1149" i="2"/>
  <c r="H1148" i="2"/>
  <c r="H1146" i="2"/>
  <c r="H1145" i="2"/>
  <c r="H1144" i="2"/>
  <c r="H1142" i="2"/>
  <c r="H1141" i="2"/>
  <c r="H1140" i="2"/>
  <c r="H1139" i="2"/>
  <c r="H1138" i="2"/>
  <c r="H1137" i="2"/>
  <c r="H1135" i="2"/>
  <c r="H1134" i="2"/>
  <c r="H1133" i="2"/>
  <c r="H1131" i="2"/>
  <c r="H1130" i="2"/>
  <c r="H1129" i="2"/>
  <c r="H1127" i="2"/>
  <c r="H1126" i="2"/>
  <c r="H1125" i="2"/>
  <c r="H1123" i="2"/>
  <c r="H1122" i="2"/>
  <c r="H1121" i="2"/>
  <c r="H1120" i="2"/>
  <c r="H1119" i="2"/>
  <c r="H1118" i="2"/>
  <c r="H1116" i="2"/>
  <c r="H1115" i="2"/>
  <c r="H1114" i="2"/>
  <c r="H1112" i="2"/>
  <c r="H1111" i="2"/>
  <c r="H1110" i="2"/>
  <c r="H1108" i="2"/>
  <c r="H1107" i="2"/>
  <c r="H1106" i="2"/>
  <c r="H1104" i="2"/>
  <c r="H1103" i="2"/>
  <c r="H1102" i="2"/>
  <c r="H1100" i="2"/>
  <c r="H1099" i="2"/>
  <c r="H1098" i="2"/>
  <c r="H1097" i="2"/>
  <c r="H1096" i="2"/>
  <c r="H239" i="2"/>
  <c r="H238" i="2"/>
  <c r="H237" i="2"/>
  <c r="H235" i="2"/>
  <c r="H234" i="2"/>
  <c r="H233" i="2"/>
  <c r="H231" i="2"/>
  <c r="H230" i="2"/>
  <c r="H229" i="2"/>
  <c r="H227" i="2"/>
  <c r="H226" i="2"/>
  <c r="H225" i="2"/>
  <c r="H223" i="2"/>
  <c r="H222" i="2"/>
  <c r="H221" i="2"/>
  <c r="H219" i="2"/>
  <c r="H218" i="2"/>
  <c r="H217" i="2"/>
  <c r="H215" i="2"/>
  <c r="H214" i="2"/>
  <c r="H213" i="2"/>
  <c r="H211" i="2"/>
  <c r="H210" i="2"/>
  <c r="H209" i="2"/>
  <c r="H207" i="2"/>
  <c r="H206" i="2"/>
  <c r="H205" i="2"/>
  <c r="H204" i="2"/>
  <c r="H203" i="2"/>
  <c r="H202" i="2"/>
  <c r="H201" i="2"/>
  <c r="H199" i="2"/>
  <c r="H196" i="2"/>
  <c r="H195" i="2"/>
  <c r="H193" i="2"/>
  <c r="H191" i="2"/>
  <c r="H190" i="2"/>
  <c r="H189" i="2"/>
  <c r="H187" i="2"/>
  <c r="H186" i="2"/>
  <c r="H185" i="2"/>
  <c r="H183" i="2"/>
  <c r="H179" i="2"/>
  <c r="H177" i="2"/>
  <c r="H175" i="2"/>
  <c r="H174" i="2"/>
  <c r="H173" i="2"/>
  <c r="H171" i="2"/>
  <c r="H170" i="2"/>
  <c r="H169" i="2"/>
  <c r="H167" i="2"/>
  <c r="H163" i="2"/>
  <c r="H161" i="2"/>
  <c r="H159" i="2"/>
  <c r="H158" i="2"/>
  <c r="H157" i="2"/>
  <c r="H155" i="2"/>
  <c r="H154" i="2"/>
  <c r="H153" i="2"/>
  <c r="H151" i="2"/>
  <c r="H147" i="2"/>
  <c r="H145" i="2"/>
  <c r="H143" i="2"/>
  <c r="H142" i="2"/>
  <c r="H141" i="2"/>
  <c r="H139" i="2"/>
  <c r="H138" i="2"/>
  <c r="H137" i="2"/>
  <c r="H135" i="2"/>
  <c r="H131" i="2"/>
  <c r="H129" i="2"/>
  <c r="H127" i="2"/>
  <c r="H126" i="2"/>
  <c r="H125" i="2"/>
  <c r="H123" i="2"/>
  <c r="H122" i="2"/>
  <c r="H121" i="2"/>
  <c r="H119" i="2"/>
  <c r="H118" i="2"/>
  <c r="H117" i="2"/>
  <c r="H115" i="2"/>
  <c r="H114" i="2"/>
  <c r="H113" i="2"/>
  <c r="H111" i="2"/>
  <c r="H110" i="2"/>
  <c r="H109" i="2"/>
  <c r="H107" i="2"/>
  <c r="H106" i="2"/>
  <c r="H105" i="2"/>
  <c r="H103" i="2"/>
  <c r="H102" i="2"/>
  <c r="H101" i="2"/>
  <c r="H99" i="2"/>
  <c r="H98" i="2"/>
  <c r="H97" i="2"/>
  <c r="H95" i="2"/>
  <c r="H94" i="2"/>
  <c r="H93" i="2"/>
  <c r="H91" i="2"/>
  <c r="H90" i="2"/>
  <c r="H89" i="2"/>
  <c r="H87" i="2"/>
  <c r="H86" i="2"/>
  <c r="H85" i="2"/>
  <c r="H83" i="2"/>
  <c r="H82" i="2"/>
  <c r="H81" i="2"/>
  <c r="H79" i="2"/>
  <c r="H78" i="2"/>
  <c r="H77" i="2"/>
  <c r="H76" i="2"/>
  <c r="H75" i="2"/>
  <c r="H74" i="2"/>
  <c r="H73" i="2"/>
  <c r="H72" i="2"/>
  <c r="H71" i="2"/>
  <c r="H70" i="2"/>
  <c r="H69" i="2"/>
  <c r="H68" i="2"/>
  <c r="H66" i="2"/>
  <c r="H63" i="2"/>
  <c r="H61" i="2"/>
  <c r="H58" i="2"/>
  <c r="H57" i="2"/>
  <c r="H55" i="2"/>
  <c r="H54" i="2"/>
  <c r="H53" i="2"/>
  <c r="H51" i="2"/>
  <c r="H50" i="2"/>
  <c r="H49" i="2"/>
  <c r="H47" i="2"/>
  <c r="H45" i="2"/>
  <c r="H41" i="2"/>
  <c r="H39" i="2"/>
  <c r="H38" i="2"/>
  <c r="H35" i="2"/>
  <c r="H34" i="2"/>
  <c r="H33" i="2"/>
  <c r="H31" i="2"/>
  <c r="H30" i="2"/>
  <c r="H29" i="2"/>
  <c r="H27" i="2"/>
  <c r="H26" i="2"/>
  <c r="H25" i="2"/>
  <c r="H23" i="2"/>
  <c r="H22" i="2"/>
  <c r="H21" i="2"/>
  <c r="H19" i="2"/>
  <c r="H18" i="2"/>
  <c r="H17" i="2"/>
  <c r="H14" i="2"/>
  <c r="H13" i="2"/>
  <c r="H11" i="2"/>
  <c r="H10" i="2"/>
  <c r="H9" i="2"/>
  <c r="H7" i="2"/>
  <c r="H6" i="2"/>
  <c r="H5" i="2"/>
  <c r="H3" i="2"/>
  <c r="H2" i="2"/>
  <c r="M240" i="2"/>
  <c r="H240" i="2" s="1"/>
  <c r="M1058" i="2"/>
  <c r="H1058" i="2" s="1"/>
  <c r="M1057" i="2"/>
  <c r="H1057" i="2" s="1"/>
  <c r="M1056" i="2"/>
  <c r="H1056" i="2" s="1"/>
  <c r="M1055" i="2"/>
  <c r="H1055" i="2" s="1"/>
  <c r="M1054" i="2"/>
  <c r="H1054" i="2" s="1"/>
  <c r="M1053" i="2"/>
  <c r="H1053" i="2" s="1"/>
  <c r="M1052" i="2"/>
  <c r="H1052" i="2" s="1"/>
  <c r="M1051" i="2"/>
  <c r="H1051" i="2" s="1"/>
  <c r="M1050" i="2"/>
  <c r="H1050" i="2" s="1"/>
  <c r="M1049" i="2"/>
  <c r="H1049" i="2" s="1"/>
  <c r="M1048" i="2"/>
  <c r="H1048" i="2" s="1"/>
  <c r="M1047" i="2"/>
  <c r="H1047" i="2" s="1"/>
  <c r="M1046" i="2"/>
  <c r="H1046" i="2" s="1"/>
  <c r="M1045" i="2"/>
  <c r="H1045" i="2" s="1"/>
  <c r="M1044" i="2"/>
  <c r="H1044" i="2" s="1"/>
  <c r="M1043" i="2"/>
  <c r="H1043" i="2" s="1"/>
  <c r="M1042" i="2"/>
  <c r="H1042" i="2" s="1"/>
  <c r="M1041" i="2"/>
  <c r="H1041" i="2" s="1"/>
  <c r="M1040" i="2"/>
  <c r="H1040" i="2" s="1"/>
  <c r="M1039" i="2"/>
  <c r="H1039" i="2" s="1"/>
  <c r="M1038" i="2"/>
  <c r="H1038" i="2" s="1"/>
  <c r="M1037" i="2"/>
  <c r="H1037" i="2" s="1"/>
  <c r="M1036" i="2"/>
  <c r="H1036" i="2" s="1"/>
  <c r="M1035" i="2"/>
  <c r="H1035" i="2" s="1"/>
  <c r="M1034" i="2"/>
  <c r="H1034" i="2" s="1"/>
  <c r="M1033" i="2"/>
  <c r="H1033" i="2" s="1"/>
  <c r="M1032" i="2"/>
  <c r="H1032" i="2" s="1"/>
  <c r="M1031" i="2"/>
  <c r="H1031" i="2" s="1"/>
  <c r="M1030" i="2"/>
  <c r="H1030" i="2" s="1"/>
  <c r="M1029" i="2"/>
  <c r="H1029" i="2" s="1"/>
  <c r="M1028" i="2"/>
  <c r="H1028" i="2" s="1"/>
  <c r="M1027" i="2"/>
  <c r="H1027" i="2" s="1"/>
  <c r="M1026" i="2"/>
  <c r="H1026" i="2" s="1"/>
  <c r="M1025" i="2"/>
  <c r="H1025" i="2" s="1"/>
  <c r="M1024" i="2"/>
  <c r="H1024" i="2" s="1"/>
  <c r="M1023" i="2"/>
  <c r="H1023" i="2" s="1"/>
  <c r="M1022" i="2"/>
  <c r="H1022" i="2" s="1"/>
  <c r="M1021" i="2"/>
  <c r="H1021" i="2" s="1"/>
  <c r="M1020" i="2"/>
  <c r="H1020" i="2" s="1"/>
  <c r="M1019" i="2"/>
  <c r="H1019" i="2" s="1"/>
  <c r="M1018" i="2"/>
  <c r="H1018" i="2" s="1"/>
  <c r="M1017" i="2"/>
  <c r="H1017" i="2" s="1"/>
  <c r="M1016" i="2"/>
  <c r="H1016" i="2" s="1"/>
  <c r="M1015" i="2"/>
  <c r="H1015" i="2" s="1"/>
  <c r="M1014" i="2"/>
  <c r="H1014" i="2" s="1"/>
  <c r="M1013" i="2"/>
  <c r="H1013" i="2" s="1"/>
  <c r="M1012" i="2"/>
  <c r="H1012" i="2" s="1"/>
  <c r="M1011" i="2"/>
  <c r="H1011" i="2" s="1"/>
  <c r="M1010" i="2"/>
  <c r="H1010" i="2" s="1"/>
  <c r="M1009" i="2"/>
  <c r="H1009" i="2" s="1"/>
  <c r="M1008" i="2"/>
  <c r="H1008" i="2" s="1"/>
  <c r="M1007" i="2"/>
  <c r="H1007" i="2" s="1"/>
  <c r="M1006" i="2"/>
  <c r="H1006" i="2" s="1"/>
  <c r="M1005" i="2"/>
  <c r="H1005" i="2" s="1"/>
  <c r="M1004" i="2"/>
  <c r="H1004" i="2" s="1"/>
  <c r="M1003" i="2"/>
  <c r="H1003" i="2" s="1"/>
  <c r="M1002" i="2"/>
  <c r="H1002" i="2" s="1"/>
  <c r="M1001" i="2"/>
  <c r="H1001" i="2" s="1"/>
  <c r="M1000" i="2"/>
  <c r="H1000" i="2" s="1"/>
  <c r="M999" i="2"/>
  <c r="H999" i="2" s="1"/>
  <c r="M998" i="2"/>
  <c r="H998" i="2" s="1"/>
  <c r="M997" i="2"/>
  <c r="H997" i="2" s="1"/>
  <c r="M996" i="2"/>
  <c r="H996" i="2" s="1"/>
  <c r="M995" i="2"/>
  <c r="H995" i="2" s="1"/>
  <c r="M994" i="2"/>
  <c r="H994" i="2" s="1"/>
  <c r="M993" i="2"/>
  <c r="H993" i="2" s="1"/>
  <c r="M992" i="2"/>
  <c r="H992" i="2" s="1"/>
  <c r="M991" i="2"/>
  <c r="H991" i="2" s="1"/>
  <c r="M990" i="2"/>
  <c r="H990" i="2" s="1"/>
  <c r="M989" i="2"/>
  <c r="H989" i="2" s="1"/>
  <c r="M988" i="2"/>
  <c r="H988" i="2" s="1"/>
  <c r="M987" i="2"/>
  <c r="H987" i="2" s="1"/>
  <c r="M986" i="2"/>
  <c r="H986" i="2" s="1"/>
  <c r="M985" i="2"/>
  <c r="H985" i="2" s="1"/>
  <c r="M984" i="2"/>
  <c r="H984" i="2" s="1"/>
  <c r="M983" i="2"/>
  <c r="H983" i="2" s="1"/>
  <c r="M982" i="2"/>
  <c r="H982" i="2" s="1"/>
  <c r="M981" i="2"/>
  <c r="H981" i="2" s="1"/>
  <c r="M980" i="2"/>
  <c r="H980" i="2" s="1"/>
  <c r="M979" i="2"/>
  <c r="H979" i="2" s="1"/>
  <c r="M978" i="2"/>
  <c r="H978" i="2" s="1"/>
  <c r="M977" i="2"/>
  <c r="H977" i="2" s="1"/>
  <c r="M976" i="2"/>
  <c r="H976" i="2" s="1"/>
  <c r="M975" i="2"/>
  <c r="H975" i="2" s="1"/>
  <c r="M974" i="2"/>
  <c r="H974" i="2" s="1"/>
  <c r="M973" i="2"/>
  <c r="H973" i="2" s="1"/>
  <c r="M972" i="2"/>
  <c r="H972" i="2" s="1"/>
  <c r="M971" i="2"/>
  <c r="H971" i="2" s="1"/>
  <c r="M970" i="2"/>
  <c r="H970" i="2" s="1"/>
  <c r="M969" i="2"/>
  <c r="H969" i="2" s="1"/>
  <c r="M968" i="2"/>
  <c r="H968" i="2" s="1"/>
  <c r="M967" i="2"/>
  <c r="H967" i="2" s="1"/>
  <c r="M966" i="2"/>
  <c r="H966" i="2" s="1"/>
  <c r="M965" i="2"/>
  <c r="H965" i="2" s="1"/>
  <c r="M964" i="2"/>
  <c r="H964" i="2" s="1"/>
  <c r="M963" i="2"/>
  <c r="H963" i="2" s="1"/>
  <c r="M962" i="2"/>
  <c r="H962" i="2" s="1"/>
  <c r="M961" i="2"/>
  <c r="H961" i="2" s="1"/>
  <c r="M960" i="2"/>
  <c r="H960" i="2" s="1"/>
  <c r="M959" i="2"/>
  <c r="H959" i="2" s="1"/>
  <c r="M958" i="2"/>
  <c r="H958" i="2" s="1"/>
  <c r="M957" i="2"/>
  <c r="H957" i="2" s="1"/>
  <c r="M956" i="2"/>
  <c r="H956" i="2" s="1"/>
  <c r="M955" i="2"/>
  <c r="H955" i="2" s="1"/>
  <c r="M954" i="2"/>
  <c r="H954" i="2" s="1"/>
  <c r="M953" i="2"/>
  <c r="H953" i="2" s="1"/>
  <c r="M952" i="2"/>
  <c r="H952" i="2" s="1"/>
  <c r="M951" i="2"/>
  <c r="H951" i="2" s="1"/>
  <c r="M950" i="2"/>
  <c r="H950" i="2" s="1"/>
  <c r="M949" i="2"/>
  <c r="H949" i="2" s="1"/>
  <c r="M948" i="2"/>
  <c r="H948" i="2" s="1"/>
  <c r="M947" i="2"/>
  <c r="H947" i="2" s="1"/>
  <c r="M946" i="2"/>
  <c r="H946" i="2" s="1"/>
  <c r="M945" i="2"/>
  <c r="H945" i="2" s="1"/>
  <c r="M944" i="2"/>
  <c r="H944" i="2" s="1"/>
  <c r="M943" i="2"/>
  <c r="H943" i="2" s="1"/>
  <c r="M942" i="2"/>
  <c r="H942" i="2" s="1"/>
  <c r="M941" i="2"/>
  <c r="H941" i="2" s="1"/>
  <c r="M940" i="2"/>
  <c r="H940" i="2" s="1"/>
  <c r="M939" i="2"/>
  <c r="H939" i="2" s="1"/>
  <c r="M938" i="2"/>
  <c r="H938" i="2" s="1"/>
  <c r="M937" i="2"/>
  <c r="H937" i="2" s="1"/>
  <c r="M936" i="2"/>
  <c r="H936" i="2" s="1"/>
  <c r="M935" i="2"/>
  <c r="H935" i="2" s="1"/>
  <c r="M934" i="2"/>
  <c r="H934" i="2" s="1"/>
  <c r="M933" i="2"/>
  <c r="H933" i="2" s="1"/>
  <c r="M932" i="2"/>
  <c r="H932" i="2" s="1"/>
  <c r="M931" i="2"/>
  <c r="H931" i="2" s="1"/>
  <c r="M930" i="2"/>
  <c r="H930" i="2" s="1"/>
  <c r="M929" i="2"/>
  <c r="H929" i="2" s="1"/>
  <c r="M928" i="2"/>
  <c r="H928" i="2" s="1"/>
  <c r="M927" i="2"/>
  <c r="H927" i="2" s="1"/>
  <c r="M926" i="2"/>
  <c r="H926" i="2" s="1"/>
  <c r="M925" i="2"/>
  <c r="H925" i="2" s="1"/>
  <c r="M924" i="2"/>
  <c r="H924" i="2" s="1"/>
  <c r="M923" i="2"/>
  <c r="H923" i="2" s="1"/>
  <c r="M922" i="2"/>
  <c r="H922" i="2" s="1"/>
  <c r="M921" i="2"/>
  <c r="H921" i="2" s="1"/>
  <c r="M920" i="2"/>
  <c r="H920" i="2" s="1"/>
  <c r="M919" i="2"/>
  <c r="H919" i="2" s="1"/>
  <c r="M918" i="2"/>
  <c r="H918" i="2" s="1"/>
  <c r="M917" i="2"/>
  <c r="H917" i="2" s="1"/>
  <c r="M916" i="2"/>
  <c r="H916" i="2" s="1"/>
  <c r="M915" i="2"/>
  <c r="H915" i="2" s="1"/>
  <c r="M914" i="2"/>
  <c r="H914" i="2" s="1"/>
  <c r="M913" i="2"/>
  <c r="H913" i="2" s="1"/>
  <c r="M912" i="2"/>
  <c r="H912" i="2" s="1"/>
  <c r="M911" i="2"/>
  <c r="H911" i="2" s="1"/>
  <c r="M910" i="2"/>
  <c r="H910" i="2" s="1"/>
  <c r="M909" i="2"/>
  <c r="H909" i="2" s="1"/>
  <c r="M908" i="2"/>
  <c r="H908" i="2" s="1"/>
  <c r="M907" i="2"/>
  <c r="H907" i="2" s="1"/>
  <c r="M906" i="2"/>
  <c r="H906" i="2" s="1"/>
  <c r="M905" i="2"/>
  <c r="H905" i="2" s="1"/>
  <c r="M904" i="2"/>
  <c r="H904" i="2" s="1"/>
  <c r="M903" i="2"/>
  <c r="H903" i="2" s="1"/>
  <c r="M902" i="2"/>
  <c r="H902" i="2" s="1"/>
  <c r="M901" i="2"/>
  <c r="H901" i="2" s="1"/>
  <c r="M900" i="2"/>
  <c r="H900" i="2" s="1"/>
  <c r="M899" i="2"/>
  <c r="H899" i="2" s="1"/>
  <c r="M898" i="2"/>
  <c r="H898" i="2" s="1"/>
  <c r="M897" i="2"/>
  <c r="H897" i="2" s="1"/>
  <c r="M896" i="2"/>
  <c r="H896" i="2" s="1"/>
  <c r="M895" i="2"/>
  <c r="H895" i="2" s="1"/>
  <c r="M894" i="2"/>
  <c r="H894" i="2" s="1"/>
  <c r="M893" i="2"/>
  <c r="H893" i="2" s="1"/>
  <c r="M892" i="2"/>
  <c r="H892" i="2" s="1"/>
  <c r="M891" i="2"/>
  <c r="H891" i="2" s="1"/>
  <c r="M890" i="2"/>
  <c r="H890" i="2" s="1"/>
  <c r="M889" i="2"/>
  <c r="H889" i="2" s="1"/>
  <c r="M888" i="2"/>
  <c r="H888" i="2" s="1"/>
  <c r="M887" i="2"/>
  <c r="H887" i="2" s="1"/>
  <c r="M886" i="2"/>
  <c r="H886" i="2" s="1"/>
  <c r="M885" i="2"/>
  <c r="H885" i="2" s="1"/>
  <c r="M884" i="2"/>
  <c r="H884" i="2" s="1"/>
  <c r="M883" i="2"/>
  <c r="H883" i="2" s="1"/>
  <c r="M882" i="2"/>
  <c r="H882" i="2" s="1"/>
  <c r="M881" i="2"/>
  <c r="H881" i="2" s="1"/>
  <c r="M880" i="2"/>
  <c r="H880" i="2" s="1"/>
  <c r="M879" i="2"/>
  <c r="H879" i="2" s="1"/>
  <c r="M878" i="2"/>
  <c r="H878" i="2" s="1"/>
  <c r="M877" i="2"/>
  <c r="H877" i="2" s="1"/>
  <c r="M876" i="2"/>
  <c r="H876" i="2" s="1"/>
  <c r="M875" i="2"/>
  <c r="H875" i="2" s="1"/>
  <c r="M874" i="2"/>
  <c r="H874" i="2" s="1"/>
  <c r="M873" i="2"/>
  <c r="H873" i="2" s="1"/>
  <c r="M872" i="2"/>
  <c r="H872" i="2" s="1"/>
  <c r="M871" i="2"/>
  <c r="H871" i="2" s="1"/>
  <c r="M870" i="2"/>
  <c r="H870" i="2" s="1"/>
  <c r="M869" i="2"/>
  <c r="H869" i="2" s="1"/>
  <c r="M868" i="2"/>
  <c r="H868" i="2" s="1"/>
  <c r="M867" i="2"/>
  <c r="H867" i="2" s="1"/>
  <c r="M866" i="2"/>
  <c r="H866" i="2" s="1"/>
  <c r="M865" i="2"/>
  <c r="H865" i="2" s="1"/>
  <c r="M864" i="2"/>
  <c r="H864" i="2" s="1"/>
  <c r="M863" i="2"/>
  <c r="H863" i="2" s="1"/>
  <c r="M862" i="2"/>
  <c r="H862" i="2" s="1"/>
  <c r="M861" i="2"/>
  <c r="H861" i="2" s="1"/>
  <c r="M860" i="2"/>
  <c r="H860" i="2" s="1"/>
  <c r="M859" i="2"/>
  <c r="H859" i="2" s="1"/>
  <c r="M858" i="2"/>
  <c r="H858" i="2" s="1"/>
  <c r="M857" i="2"/>
  <c r="H857" i="2" s="1"/>
  <c r="M856" i="2"/>
  <c r="H856" i="2" s="1"/>
  <c r="M855" i="2"/>
  <c r="H855" i="2" s="1"/>
  <c r="M854" i="2"/>
  <c r="H854" i="2" s="1"/>
  <c r="M853" i="2"/>
  <c r="H853" i="2" s="1"/>
  <c r="M852" i="2"/>
  <c r="H852" i="2" s="1"/>
  <c r="M851" i="2"/>
  <c r="H851" i="2" s="1"/>
  <c r="M850" i="2"/>
  <c r="H850" i="2" s="1"/>
  <c r="M849" i="2"/>
  <c r="H849" i="2" s="1"/>
  <c r="M848" i="2"/>
  <c r="H848" i="2" s="1"/>
  <c r="M847" i="2"/>
  <c r="H847" i="2" s="1"/>
  <c r="M846" i="2"/>
  <c r="H846" i="2" s="1"/>
  <c r="M845" i="2"/>
  <c r="H845" i="2" s="1"/>
  <c r="M844" i="2"/>
  <c r="H844" i="2" s="1"/>
  <c r="M843" i="2"/>
  <c r="H843" i="2" s="1"/>
  <c r="M842" i="2"/>
  <c r="H842" i="2" s="1"/>
  <c r="M841" i="2"/>
  <c r="H841" i="2" s="1"/>
  <c r="M840" i="2"/>
  <c r="H840" i="2" s="1"/>
  <c r="M839" i="2"/>
  <c r="H839" i="2" s="1"/>
  <c r="M838" i="2"/>
  <c r="H838" i="2" s="1"/>
  <c r="M837" i="2"/>
  <c r="H837" i="2" s="1"/>
  <c r="M836" i="2"/>
  <c r="H836" i="2" s="1"/>
  <c r="M835" i="2"/>
  <c r="H835" i="2" s="1"/>
  <c r="M834" i="2"/>
  <c r="H834" i="2" s="1"/>
  <c r="M833" i="2"/>
  <c r="H833" i="2" s="1"/>
  <c r="M832" i="2"/>
  <c r="H832" i="2" s="1"/>
  <c r="M831" i="2"/>
  <c r="H831" i="2" s="1"/>
  <c r="M830" i="2"/>
  <c r="H830" i="2" s="1"/>
  <c r="M829" i="2"/>
  <c r="H829" i="2" s="1"/>
  <c r="M828" i="2"/>
  <c r="H828" i="2" s="1"/>
  <c r="M827" i="2"/>
  <c r="H827" i="2" s="1"/>
  <c r="M826" i="2"/>
  <c r="H826" i="2" s="1"/>
  <c r="M825" i="2"/>
  <c r="H825" i="2" s="1"/>
  <c r="M824" i="2"/>
  <c r="H824" i="2" s="1"/>
  <c r="M823" i="2"/>
  <c r="H823" i="2" s="1"/>
  <c r="M822" i="2"/>
  <c r="H822" i="2" s="1"/>
  <c r="M821" i="2"/>
  <c r="H821" i="2" s="1"/>
  <c r="M820" i="2"/>
  <c r="H820" i="2" s="1"/>
  <c r="M819" i="2"/>
  <c r="H819" i="2" s="1"/>
  <c r="M818" i="2"/>
  <c r="H818" i="2" s="1"/>
  <c r="M817" i="2"/>
  <c r="H817" i="2" s="1"/>
  <c r="M816" i="2"/>
  <c r="H816" i="2" s="1"/>
  <c r="M815" i="2"/>
  <c r="H815" i="2" s="1"/>
  <c r="M814" i="2"/>
  <c r="H814" i="2" s="1"/>
  <c r="M813" i="2"/>
  <c r="H813" i="2" s="1"/>
  <c r="M812" i="2"/>
  <c r="H812" i="2" s="1"/>
  <c r="M811" i="2"/>
  <c r="H811" i="2" s="1"/>
  <c r="M810" i="2"/>
  <c r="H810" i="2" s="1"/>
  <c r="M809" i="2"/>
  <c r="H809" i="2" s="1"/>
  <c r="M808" i="2"/>
  <c r="H808" i="2" s="1"/>
  <c r="M807" i="2"/>
  <c r="H807" i="2" s="1"/>
  <c r="M806" i="2"/>
  <c r="H806" i="2" s="1"/>
  <c r="M805" i="2"/>
  <c r="H805" i="2" s="1"/>
  <c r="M804" i="2"/>
  <c r="H804" i="2" s="1"/>
  <c r="M803" i="2"/>
  <c r="H803" i="2" s="1"/>
  <c r="M802" i="2"/>
  <c r="H802" i="2" s="1"/>
  <c r="M801" i="2"/>
  <c r="H801" i="2" s="1"/>
  <c r="M800" i="2"/>
  <c r="H800" i="2" s="1"/>
  <c r="M799" i="2"/>
  <c r="H799" i="2" s="1"/>
  <c r="M798" i="2"/>
  <c r="H798" i="2" s="1"/>
  <c r="M797" i="2"/>
  <c r="H797" i="2" s="1"/>
  <c r="M796" i="2"/>
  <c r="H796" i="2" s="1"/>
  <c r="M795" i="2"/>
  <c r="H795" i="2" s="1"/>
  <c r="M794" i="2"/>
  <c r="H794" i="2" s="1"/>
  <c r="M793" i="2"/>
  <c r="H793" i="2" s="1"/>
  <c r="M792" i="2"/>
  <c r="H792" i="2" s="1"/>
  <c r="M791" i="2"/>
  <c r="H791" i="2" s="1"/>
  <c r="M790" i="2"/>
  <c r="H790" i="2" s="1"/>
  <c r="M789" i="2"/>
  <c r="H789" i="2" s="1"/>
  <c r="M788" i="2"/>
  <c r="H788" i="2" s="1"/>
  <c r="M787" i="2"/>
  <c r="H787" i="2" s="1"/>
  <c r="M786" i="2"/>
  <c r="H786" i="2" s="1"/>
  <c r="M785" i="2"/>
  <c r="H785" i="2" s="1"/>
  <c r="M784" i="2"/>
  <c r="H784" i="2" s="1"/>
  <c r="M783" i="2"/>
  <c r="H783" i="2" s="1"/>
  <c r="M782" i="2"/>
  <c r="H782" i="2" s="1"/>
  <c r="M781" i="2"/>
  <c r="H781" i="2" s="1"/>
  <c r="M780" i="2"/>
  <c r="H780" i="2" s="1"/>
  <c r="M779" i="2"/>
  <c r="H779" i="2" s="1"/>
  <c r="M778" i="2"/>
  <c r="H778" i="2" s="1"/>
  <c r="M777" i="2"/>
  <c r="H777" i="2" s="1"/>
  <c r="M776" i="2"/>
  <c r="H776" i="2" s="1"/>
  <c r="M775" i="2"/>
  <c r="H775" i="2" s="1"/>
  <c r="M774" i="2"/>
  <c r="H774" i="2" s="1"/>
  <c r="M773" i="2"/>
  <c r="H773" i="2" s="1"/>
  <c r="M772" i="2"/>
  <c r="H772" i="2" s="1"/>
  <c r="M771" i="2"/>
  <c r="H771" i="2" s="1"/>
  <c r="M770" i="2"/>
  <c r="H770" i="2" s="1"/>
  <c r="M769" i="2"/>
  <c r="H769" i="2" s="1"/>
  <c r="M768" i="2"/>
  <c r="H768" i="2" s="1"/>
  <c r="M767" i="2"/>
  <c r="H767" i="2" s="1"/>
  <c r="M766" i="2"/>
  <c r="H766" i="2" s="1"/>
  <c r="M765" i="2"/>
  <c r="H765" i="2" s="1"/>
  <c r="M764" i="2"/>
  <c r="H764" i="2" s="1"/>
  <c r="M763" i="2"/>
  <c r="H763" i="2" s="1"/>
  <c r="M762" i="2"/>
  <c r="H762" i="2" s="1"/>
  <c r="M761" i="2"/>
  <c r="H761" i="2" s="1"/>
  <c r="M760" i="2"/>
  <c r="H760" i="2" s="1"/>
  <c r="M759" i="2"/>
  <c r="H759" i="2" s="1"/>
  <c r="M758" i="2"/>
  <c r="H758" i="2" s="1"/>
  <c r="M757" i="2"/>
  <c r="H757" i="2" s="1"/>
  <c r="M756" i="2"/>
  <c r="H756" i="2" s="1"/>
  <c r="M755" i="2"/>
  <c r="H755" i="2" s="1"/>
  <c r="M754" i="2"/>
  <c r="H754" i="2" s="1"/>
  <c r="M753" i="2"/>
  <c r="H753" i="2" s="1"/>
  <c r="M752" i="2"/>
  <c r="H752" i="2" s="1"/>
  <c r="M751" i="2"/>
  <c r="H751" i="2" s="1"/>
  <c r="M750" i="2"/>
  <c r="H750" i="2" s="1"/>
  <c r="M749" i="2"/>
  <c r="H749" i="2" s="1"/>
  <c r="M748" i="2"/>
  <c r="H748" i="2" s="1"/>
  <c r="M747" i="2"/>
  <c r="H747" i="2" s="1"/>
  <c r="M746" i="2"/>
  <c r="H746" i="2" s="1"/>
  <c r="M745" i="2"/>
  <c r="H745" i="2" s="1"/>
  <c r="M744" i="2"/>
  <c r="H744" i="2" s="1"/>
  <c r="M743" i="2"/>
  <c r="H743" i="2" s="1"/>
  <c r="M742" i="2"/>
  <c r="H742" i="2" s="1"/>
  <c r="M741" i="2"/>
  <c r="H741" i="2" s="1"/>
  <c r="M740" i="2"/>
  <c r="H740" i="2" s="1"/>
  <c r="M739" i="2"/>
  <c r="H739" i="2" s="1"/>
  <c r="M738" i="2"/>
  <c r="H738" i="2" s="1"/>
  <c r="M737" i="2"/>
  <c r="H737" i="2" s="1"/>
  <c r="M736" i="2"/>
  <c r="H736" i="2" s="1"/>
  <c r="M735" i="2"/>
  <c r="H735" i="2" s="1"/>
  <c r="M734" i="2"/>
  <c r="H734" i="2" s="1"/>
  <c r="M733" i="2"/>
  <c r="H733" i="2" s="1"/>
  <c r="M732" i="2"/>
  <c r="H732" i="2" s="1"/>
  <c r="M731" i="2"/>
  <c r="H731" i="2" s="1"/>
  <c r="M730" i="2"/>
  <c r="H730" i="2" s="1"/>
  <c r="M729" i="2"/>
  <c r="H729" i="2" s="1"/>
  <c r="M728" i="2"/>
  <c r="H728" i="2" s="1"/>
  <c r="M727" i="2"/>
  <c r="H727" i="2" s="1"/>
  <c r="M726" i="2"/>
  <c r="H726" i="2" s="1"/>
  <c r="M725" i="2"/>
  <c r="H725" i="2" s="1"/>
  <c r="M724" i="2"/>
  <c r="H724" i="2" s="1"/>
  <c r="M723" i="2"/>
  <c r="H723" i="2" s="1"/>
  <c r="M722" i="2"/>
  <c r="H722" i="2" s="1"/>
  <c r="M721" i="2"/>
  <c r="H721" i="2" s="1"/>
  <c r="M720" i="2"/>
  <c r="H720" i="2" s="1"/>
  <c r="M719" i="2"/>
  <c r="H719" i="2" s="1"/>
  <c r="M718" i="2"/>
  <c r="H718" i="2" s="1"/>
  <c r="M717" i="2"/>
  <c r="H717" i="2" s="1"/>
  <c r="M716" i="2"/>
  <c r="H716" i="2" s="1"/>
  <c r="M715" i="2"/>
  <c r="H715" i="2" s="1"/>
  <c r="M714" i="2"/>
  <c r="H714" i="2" s="1"/>
  <c r="M713" i="2"/>
  <c r="H713" i="2" s="1"/>
  <c r="M712" i="2"/>
  <c r="H712" i="2" s="1"/>
  <c r="M711" i="2"/>
  <c r="H711" i="2" s="1"/>
  <c r="M710" i="2"/>
  <c r="H710" i="2" s="1"/>
  <c r="M709" i="2"/>
  <c r="H709" i="2" s="1"/>
  <c r="M708" i="2"/>
  <c r="H708" i="2" s="1"/>
  <c r="M707" i="2"/>
  <c r="H707" i="2" s="1"/>
  <c r="M706" i="2"/>
  <c r="H706" i="2" s="1"/>
  <c r="M705" i="2"/>
  <c r="H705" i="2" s="1"/>
  <c r="M704" i="2"/>
  <c r="H704" i="2" s="1"/>
  <c r="M703" i="2"/>
  <c r="H703" i="2" s="1"/>
  <c r="M702" i="2"/>
  <c r="H702" i="2" s="1"/>
  <c r="M701" i="2"/>
  <c r="H701" i="2" s="1"/>
  <c r="M700" i="2"/>
  <c r="H700" i="2" s="1"/>
  <c r="M699" i="2"/>
  <c r="H699" i="2" s="1"/>
  <c r="M698" i="2"/>
  <c r="H698" i="2" s="1"/>
  <c r="M697" i="2"/>
  <c r="H697" i="2" s="1"/>
  <c r="M696" i="2"/>
  <c r="H696" i="2" s="1"/>
  <c r="M695" i="2"/>
  <c r="H695" i="2" s="1"/>
  <c r="M694" i="2"/>
  <c r="H694" i="2" s="1"/>
  <c r="M693" i="2"/>
  <c r="H693" i="2" s="1"/>
  <c r="M692" i="2"/>
  <c r="H692" i="2" s="1"/>
  <c r="M691" i="2"/>
  <c r="H691" i="2" s="1"/>
  <c r="M690" i="2"/>
  <c r="H690" i="2" s="1"/>
  <c r="M689" i="2"/>
  <c r="H689" i="2" s="1"/>
  <c r="M688" i="2"/>
  <c r="H688" i="2" s="1"/>
  <c r="M687" i="2"/>
  <c r="H687" i="2" s="1"/>
  <c r="M686" i="2"/>
  <c r="H686" i="2" s="1"/>
  <c r="M685" i="2"/>
  <c r="H685" i="2" s="1"/>
  <c r="M684" i="2"/>
  <c r="H684" i="2" s="1"/>
  <c r="M683" i="2"/>
  <c r="H683" i="2" s="1"/>
  <c r="M682" i="2"/>
  <c r="H682" i="2" s="1"/>
  <c r="M681" i="2"/>
  <c r="H681" i="2" s="1"/>
  <c r="M680" i="2"/>
  <c r="H680" i="2" s="1"/>
  <c r="M679" i="2"/>
  <c r="H679" i="2" s="1"/>
  <c r="M678" i="2"/>
  <c r="H678" i="2" s="1"/>
  <c r="M677" i="2"/>
  <c r="H677" i="2" s="1"/>
  <c r="M676" i="2"/>
  <c r="H676" i="2" s="1"/>
  <c r="M675" i="2"/>
  <c r="H675" i="2" s="1"/>
  <c r="M674" i="2"/>
  <c r="H674" i="2" s="1"/>
  <c r="M673" i="2"/>
  <c r="H673" i="2" s="1"/>
  <c r="M672" i="2"/>
  <c r="H672" i="2" s="1"/>
  <c r="M671" i="2"/>
  <c r="H671" i="2" s="1"/>
  <c r="M670" i="2"/>
  <c r="H670" i="2" s="1"/>
  <c r="M669" i="2"/>
  <c r="H669" i="2" s="1"/>
  <c r="M668" i="2"/>
  <c r="H668" i="2" s="1"/>
  <c r="M667" i="2"/>
  <c r="H667" i="2" s="1"/>
  <c r="M666" i="2"/>
  <c r="H666" i="2" s="1"/>
  <c r="M665" i="2"/>
  <c r="H665" i="2" s="1"/>
  <c r="M664" i="2"/>
  <c r="H664" i="2" s="1"/>
  <c r="M663" i="2"/>
  <c r="H663" i="2" s="1"/>
  <c r="M662" i="2"/>
  <c r="H662" i="2" s="1"/>
  <c r="M661" i="2"/>
  <c r="H661" i="2" s="1"/>
  <c r="M660" i="2"/>
  <c r="H660" i="2" s="1"/>
  <c r="M659" i="2"/>
  <c r="H659" i="2" s="1"/>
  <c r="M658" i="2"/>
  <c r="H658" i="2" s="1"/>
  <c r="M657" i="2"/>
  <c r="H657" i="2" s="1"/>
  <c r="M656" i="2"/>
  <c r="H656" i="2" s="1"/>
  <c r="M655" i="2"/>
  <c r="H655" i="2" s="1"/>
  <c r="M654" i="2"/>
  <c r="H654" i="2" s="1"/>
  <c r="M653" i="2"/>
  <c r="H653" i="2" s="1"/>
  <c r="M652" i="2"/>
  <c r="H652" i="2" s="1"/>
  <c r="M651" i="2"/>
  <c r="H651" i="2" s="1"/>
  <c r="M650" i="2"/>
  <c r="H650" i="2" s="1"/>
  <c r="M649" i="2"/>
  <c r="H649" i="2" s="1"/>
  <c r="M648" i="2"/>
  <c r="H648" i="2" s="1"/>
  <c r="M647" i="2"/>
  <c r="H647" i="2" s="1"/>
  <c r="M646" i="2"/>
  <c r="H646" i="2" s="1"/>
  <c r="M645" i="2"/>
  <c r="H645" i="2" s="1"/>
  <c r="M644" i="2"/>
  <c r="H644" i="2" s="1"/>
  <c r="M643" i="2"/>
  <c r="H643" i="2" s="1"/>
  <c r="M642" i="2"/>
  <c r="H642" i="2" s="1"/>
  <c r="M641" i="2"/>
  <c r="H641" i="2" s="1"/>
  <c r="M640" i="2"/>
  <c r="H640" i="2" s="1"/>
  <c r="M639" i="2"/>
  <c r="H639" i="2" s="1"/>
  <c r="G20" i="5" l="1"/>
  <c r="G21" i="5"/>
  <c r="G22" i="5"/>
  <c r="G23" i="5"/>
  <c r="G24" i="5"/>
  <c r="G25" i="5"/>
  <c r="G26" i="5"/>
  <c r="G27" i="5"/>
  <c r="G28" i="5"/>
  <c r="G29" i="5"/>
  <c r="G30" i="5"/>
  <c r="G31" i="5"/>
  <c r="G32" i="5"/>
  <c r="G33" i="5"/>
  <c r="G34" i="5"/>
  <c r="G35" i="5"/>
  <c r="G36" i="5"/>
  <c r="G37" i="5"/>
  <c r="G38" i="5"/>
  <c r="G19" i="5"/>
  <c r="E20" i="5"/>
  <c r="E21" i="5"/>
  <c r="E22" i="5"/>
  <c r="E23" i="5"/>
  <c r="E24" i="5"/>
  <c r="E25" i="5"/>
  <c r="E26" i="5"/>
  <c r="E27" i="5"/>
  <c r="E28" i="5"/>
  <c r="E29" i="5"/>
  <c r="E30" i="5"/>
  <c r="E31" i="5"/>
  <c r="E32" i="5"/>
  <c r="E33" i="5"/>
  <c r="E34" i="5"/>
  <c r="E35" i="5"/>
  <c r="E36" i="5"/>
  <c r="E37" i="5"/>
  <c r="E38" i="5"/>
  <c r="E19" i="5"/>
  <c r="M638" i="2" l="1"/>
  <c r="H638" i="2" s="1"/>
  <c r="M637" i="2"/>
  <c r="H637" i="2" s="1"/>
  <c r="M636" i="2"/>
  <c r="H636" i="2" s="1"/>
  <c r="M635" i="2"/>
  <c r="H635" i="2" s="1"/>
  <c r="M634" i="2"/>
  <c r="H634" i="2" s="1"/>
  <c r="M633" i="2"/>
  <c r="H633" i="2" s="1"/>
  <c r="M632" i="2"/>
  <c r="H632" i="2" s="1"/>
  <c r="M631" i="2"/>
  <c r="H631" i="2" s="1"/>
  <c r="M630" i="2"/>
  <c r="H630" i="2" s="1"/>
  <c r="M629" i="2"/>
  <c r="H629" i="2" s="1"/>
  <c r="M628" i="2"/>
  <c r="H628" i="2" s="1"/>
  <c r="M627" i="2"/>
  <c r="H627" i="2" s="1"/>
  <c r="M626" i="2"/>
  <c r="H626" i="2" s="1"/>
  <c r="M625" i="2"/>
  <c r="H625" i="2" s="1"/>
  <c r="M624" i="2"/>
  <c r="H624" i="2" s="1"/>
  <c r="M623" i="2"/>
  <c r="H623" i="2" s="1"/>
  <c r="M622" i="2"/>
  <c r="H622" i="2" s="1"/>
  <c r="M621" i="2"/>
  <c r="H621" i="2" s="1"/>
  <c r="M620" i="2"/>
  <c r="H620" i="2" s="1"/>
  <c r="M619" i="2"/>
  <c r="H619" i="2" s="1"/>
  <c r="M618" i="2"/>
  <c r="H618" i="2" s="1"/>
  <c r="M617" i="2"/>
  <c r="H617" i="2" s="1"/>
  <c r="M616" i="2"/>
  <c r="H616" i="2" s="1"/>
  <c r="M615" i="2"/>
  <c r="H615" i="2" s="1"/>
  <c r="M614" i="2"/>
  <c r="H614" i="2" s="1"/>
  <c r="M613" i="2"/>
  <c r="H613" i="2" s="1"/>
  <c r="M612" i="2"/>
  <c r="H612" i="2" s="1"/>
  <c r="M611" i="2"/>
  <c r="H611" i="2" s="1"/>
  <c r="M610" i="2"/>
  <c r="H610" i="2" s="1"/>
  <c r="M609" i="2"/>
  <c r="H609" i="2" s="1"/>
  <c r="M608" i="2"/>
  <c r="H608" i="2" s="1"/>
  <c r="M607" i="2"/>
  <c r="H607" i="2" s="1"/>
  <c r="M606" i="2"/>
  <c r="H606" i="2" s="1"/>
  <c r="M605" i="2"/>
  <c r="H605" i="2" s="1"/>
  <c r="M604" i="2"/>
  <c r="H604" i="2" s="1"/>
  <c r="M603" i="2"/>
  <c r="H603" i="2" s="1"/>
  <c r="M602" i="2"/>
  <c r="H602" i="2" s="1"/>
  <c r="M601" i="2"/>
  <c r="H601" i="2" s="1"/>
  <c r="M600" i="2"/>
  <c r="H600" i="2" s="1"/>
  <c r="M599" i="2"/>
  <c r="H599" i="2" s="1"/>
  <c r="M598" i="2"/>
  <c r="H598" i="2" s="1"/>
  <c r="M597" i="2"/>
  <c r="H597" i="2" s="1"/>
  <c r="M596" i="2"/>
  <c r="H596" i="2" s="1"/>
  <c r="M595" i="2"/>
  <c r="H595" i="2" s="1"/>
  <c r="M594" i="2"/>
  <c r="H594" i="2" s="1"/>
  <c r="M593" i="2"/>
  <c r="H593" i="2" s="1"/>
  <c r="M592" i="2"/>
  <c r="H592" i="2" s="1"/>
  <c r="M591" i="2"/>
  <c r="H591" i="2" s="1"/>
  <c r="M590" i="2"/>
  <c r="H590" i="2" s="1"/>
  <c r="M589" i="2"/>
  <c r="H589" i="2" s="1"/>
  <c r="M588" i="2"/>
  <c r="H588" i="2" s="1"/>
  <c r="M587" i="2"/>
  <c r="H587" i="2" s="1"/>
  <c r="M586" i="2"/>
  <c r="H586" i="2" s="1"/>
  <c r="M585" i="2"/>
  <c r="H585" i="2" s="1"/>
  <c r="M584" i="2"/>
  <c r="H584" i="2" s="1"/>
  <c r="M583" i="2"/>
  <c r="H583" i="2" s="1"/>
  <c r="M582" i="2"/>
  <c r="H582" i="2" s="1"/>
  <c r="M581" i="2"/>
  <c r="H581" i="2" s="1"/>
  <c r="M580" i="2"/>
  <c r="H580" i="2" s="1"/>
  <c r="M579" i="2"/>
  <c r="H579" i="2" s="1"/>
  <c r="M578" i="2"/>
  <c r="H578" i="2" s="1"/>
  <c r="M577" i="2"/>
  <c r="H577" i="2" s="1"/>
  <c r="M576" i="2"/>
  <c r="H576" i="2" s="1"/>
  <c r="M575" i="2"/>
  <c r="H575" i="2" s="1"/>
  <c r="M574" i="2"/>
  <c r="H574" i="2" s="1"/>
  <c r="M573" i="2"/>
  <c r="H573" i="2" s="1"/>
  <c r="M572" i="2"/>
  <c r="H572" i="2" s="1"/>
  <c r="M571" i="2"/>
  <c r="H571" i="2" s="1"/>
  <c r="M570" i="2"/>
  <c r="H570" i="2" s="1"/>
  <c r="M569" i="2"/>
  <c r="H569" i="2" s="1"/>
  <c r="M568" i="2"/>
  <c r="H568" i="2" s="1"/>
  <c r="M567" i="2"/>
  <c r="H567" i="2" s="1"/>
  <c r="M566" i="2"/>
  <c r="H566" i="2" s="1"/>
  <c r="M565" i="2"/>
  <c r="H565" i="2" s="1"/>
  <c r="M564" i="2"/>
  <c r="H564" i="2" s="1"/>
  <c r="M563" i="2"/>
  <c r="H563" i="2" s="1"/>
  <c r="M562" i="2"/>
  <c r="H562" i="2" s="1"/>
  <c r="M561" i="2"/>
  <c r="H561" i="2" s="1"/>
  <c r="M560" i="2"/>
  <c r="H560" i="2" s="1"/>
  <c r="M559" i="2"/>
  <c r="H559" i="2" s="1"/>
  <c r="M558" i="2"/>
  <c r="H558" i="2" s="1"/>
  <c r="M557" i="2"/>
  <c r="H557" i="2" s="1"/>
  <c r="M556" i="2"/>
  <c r="H556" i="2" s="1"/>
  <c r="M555" i="2"/>
  <c r="H555" i="2" s="1"/>
  <c r="M554" i="2"/>
  <c r="H554" i="2" s="1"/>
  <c r="M553" i="2"/>
  <c r="H553" i="2" s="1"/>
  <c r="M552" i="2"/>
  <c r="H552" i="2" s="1"/>
  <c r="M551" i="2"/>
  <c r="H551" i="2" s="1"/>
  <c r="M550" i="2"/>
  <c r="H550" i="2" s="1"/>
  <c r="M549" i="2"/>
  <c r="H549" i="2" s="1"/>
  <c r="M548" i="2"/>
  <c r="H548" i="2" s="1"/>
  <c r="M547" i="2"/>
  <c r="H547" i="2" s="1"/>
  <c r="M546" i="2"/>
  <c r="H546" i="2" s="1"/>
  <c r="M545" i="2"/>
  <c r="H545" i="2" s="1"/>
  <c r="M544" i="2"/>
  <c r="H544" i="2" s="1"/>
  <c r="M543" i="2"/>
  <c r="H543" i="2" s="1"/>
  <c r="M542" i="2"/>
  <c r="H542" i="2" s="1"/>
  <c r="M541" i="2"/>
  <c r="H541" i="2" s="1"/>
  <c r="M540" i="2"/>
  <c r="H540" i="2" s="1"/>
  <c r="M539" i="2"/>
  <c r="H539" i="2" s="1"/>
  <c r="M538" i="2"/>
  <c r="H538" i="2" s="1"/>
  <c r="M537" i="2"/>
  <c r="H537" i="2" s="1"/>
  <c r="M536" i="2"/>
  <c r="H536" i="2" s="1"/>
  <c r="M535" i="2"/>
  <c r="H535" i="2" s="1"/>
  <c r="M534" i="2"/>
  <c r="H534" i="2" s="1"/>
  <c r="M533" i="2"/>
  <c r="H533" i="2" s="1"/>
  <c r="M532" i="2"/>
  <c r="H532" i="2" s="1"/>
  <c r="M531" i="2"/>
  <c r="H531" i="2" s="1"/>
  <c r="M530" i="2"/>
  <c r="H530" i="2" s="1"/>
  <c r="M529" i="2"/>
  <c r="H529" i="2" s="1"/>
  <c r="M528" i="2"/>
  <c r="H528" i="2" s="1"/>
  <c r="M527" i="2"/>
  <c r="H527" i="2" s="1"/>
  <c r="M526" i="2"/>
  <c r="H526" i="2" s="1"/>
  <c r="M525" i="2"/>
  <c r="H525" i="2" s="1"/>
  <c r="M524" i="2"/>
  <c r="H524" i="2" s="1"/>
  <c r="M523" i="2"/>
  <c r="H523" i="2" s="1"/>
  <c r="M522" i="2"/>
  <c r="H522" i="2" s="1"/>
  <c r="M521" i="2"/>
  <c r="H521" i="2" s="1"/>
  <c r="M520" i="2"/>
  <c r="H520" i="2" s="1"/>
  <c r="M519" i="2"/>
  <c r="H519" i="2" s="1"/>
  <c r="M518" i="2"/>
  <c r="H518" i="2" s="1"/>
  <c r="M517" i="2"/>
  <c r="H517" i="2" s="1"/>
  <c r="M516" i="2"/>
  <c r="H516" i="2" s="1"/>
  <c r="M515" i="2"/>
  <c r="H515" i="2" s="1"/>
  <c r="M514" i="2"/>
  <c r="H514" i="2" s="1"/>
  <c r="M513" i="2"/>
  <c r="H513" i="2" s="1"/>
  <c r="W27" i="1" s="1"/>
  <c r="M512" i="2"/>
  <c r="H512" i="2" s="1"/>
  <c r="M511" i="2"/>
  <c r="H511" i="2" s="1"/>
  <c r="M510" i="2"/>
  <c r="H510" i="2" s="1"/>
  <c r="M509" i="2"/>
  <c r="H509" i="2" s="1"/>
  <c r="M508" i="2"/>
  <c r="H508" i="2" s="1"/>
  <c r="M507" i="2"/>
  <c r="H507" i="2" s="1"/>
  <c r="M506" i="2"/>
  <c r="H506" i="2" s="1"/>
  <c r="M505" i="2"/>
  <c r="H505" i="2" s="1"/>
  <c r="M504" i="2"/>
  <c r="H504" i="2" s="1"/>
  <c r="M503" i="2"/>
  <c r="H503" i="2" s="1"/>
  <c r="M502" i="2"/>
  <c r="H502" i="2" s="1"/>
  <c r="M501" i="2"/>
  <c r="H501" i="2" s="1"/>
  <c r="M500" i="2"/>
  <c r="H500" i="2" s="1"/>
  <c r="M499" i="2"/>
  <c r="H499" i="2" s="1"/>
  <c r="M498" i="2"/>
  <c r="H498" i="2" s="1"/>
  <c r="M497" i="2"/>
  <c r="H497" i="2" s="1"/>
  <c r="M496" i="2"/>
  <c r="H496" i="2" s="1"/>
  <c r="M495" i="2"/>
  <c r="H495" i="2" s="1"/>
  <c r="M494" i="2"/>
  <c r="H494" i="2" s="1"/>
  <c r="M493" i="2"/>
  <c r="H493" i="2" s="1"/>
  <c r="M492" i="2"/>
  <c r="H492" i="2" s="1"/>
  <c r="M491" i="2"/>
  <c r="H491" i="2" s="1"/>
  <c r="M490" i="2"/>
  <c r="H490" i="2" s="1"/>
  <c r="M489" i="2"/>
  <c r="H489" i="2" s="1"/>
  <c r="M488" i="2"/>
  <c r="H488" i="2" s="1"/>
  <c r="M487" i="2"/>
  <c r="H487" i="2" s="1"/>
  <c r="M486" i="2"/>
  <c r="H486" i="2" s="1"/>
  <c r="M485" i="2"/>
  <c r="H485" i="2" s="1"/>
  <c r="M484" i="2"/>
  <c r="H484" i="2" s="1"/>
  <c r="M483" i="2"/>
  <c r="H483" i="2" s="1"/>
  <c r="M482" i="2"/>
  <c r="H482" i="2" s="1"/>
  <c r="M481" i="2"/>
  <c r="H481" i="2" s="1"/>
  <c r="M480" i="2"/>
  <c r="H480" i="2" s="1"/>
  <c r="M479" i="2"/>
  <c r="H479" i="2" s="1"/>
  <c r="M478" i="2"/>
  <c r="H478" i="2" s="1"/>
  <c r="M477" i="2"/>
  <c r="H477" i="2" s="1"/>
  <c r="M476" i="2"/>
  <c r="H476" i="2" s="1"/>
  <c r="M475" i="2"/>
  <c r="H475" i="2" s="1"/>
  <c r="M474" i="2"/>
  <c r="H474" i="2" s="1"/>
  <c r="M473" i="2"/>
  <c r="H473" i="2" s="1"/>
  <c r="M472" i="2"/>
  <c r="H472" i="2" s="1"/>
  <c r="M471" i="2"/>
  <c r="H471" i="2" s="1"/>
  <c r="M470" i="2"/>
  <c r="H470" i="2" s="1"/>
  <c r="M469" i="2"/>
  <c r="H469" i="2" s="1"/>
  <c r="M468" i="2"/>
  <c r="H468" i="2" s="1"/>
  <c r="M467" i="2"/>
  <c r="H467" i="2" s="1"/>
  <c r="M466" i="2"/>
  <c r="H466" i="2" s="1"/>
  <c r="M465" i="2"/>
  <c r="H465" i="2" s="1"/>
  <c r="M464" i="2"/>
  <c r="H464" i="2" s="1"/>
  <c r="M463" i="2"/>
  <c r="H463" i="2" s="1"/>
  <c r="M462" i="2"/>
  <c r="H462" i="2" s="1"/>
  <c r="M461" i="2"/>
  <c r="H461" i="2" s="1"/>
  <c r="M460" i="2"/>
  <c r="H460" i="2" s="1"/>
  <c r="M459" i="2"/>
  <c r="H459" i="2" s="1"/>
  <c r="M458" i="2"/>
  <c r="H458" i="2" s="1"/>
  <c r="M457" i="2"/>
  <c r="H457" i="2" s="1"/>
  <c r="M456" i="2"/>
  <c r="H456" i="2" s="1"/>
  <c r="M455" i="2"/>
  <c r="H455" i="2" s="1"/>
  <c r="M454" i="2"/>
  <c r="H454" i="2" s="1"/>
  <c r="M453" i="2"/>
  <c r="H453" i="2" s="1"/>
  <c r="M452" i="2"/>
  <c r="H452" i="2" s="1"/>
  <c r="M451" i="2"/>
  <c r="H451" i="2" s="1"/>
  <c r="M450" i="2"/>
  <c r="H450" i="2" s="1"/>
  <c r="M449" i="2"/>
  <c r="H449" i="2" s="1"/>
  <c r="M448" i="2"/>
  <c r="H448" i="2" s="1"/>
  <c r="M447" i="2"/>
  <c r="H447" i="2" s="1"/>
  <c r="M446" i="2"/>
  <c r="H446" i="2" s="1"/>
  <c r="M445" i="2"/>
  <c r="H445" i="2" s="1"/>
  <c r="M444" i="2"/>
  <c r="H444" i="2" s="1"/>
  <c r="M443" i="2"/>
  <c r="H443" i="2" s="1"/>
  <c r="M442" i="2"/>
  <c r="H442" i="2" s="1"/>
  <c r="M441" i="2"/>
  <c r="H441" i="2" s="1"/>
  <c r="M440" i="2"/>
  <c r="H440" i="2" s="1"/>
  <c r="M439" i="2"/>
  <c r="H439" i="2" s="1"/>
  <c r="M438" i="2"/>
  <c r="H438" i="2" s="1"/>
  <c r="M437" i="2"/>
  <c r="H437" i="2" s="1"/>
  <c r="M436" i="2"/>
  <c r="H436" i="2" s="1"/>
  <c r="M435" i="2"/>
  <c r="H435" i="2" s="1"/>
  <c r="M434" i="2"/>
  <c r="H434" i="2" s="1"/>
  <c r="M433" i="2"/>
  <c r="H433" i="2" s="1"/>
  <c r="M432" i="2"/>
  <c r="H432" i="2" s="1"/>
  <c r="M431" i="2"/>
  <c r="H431" i="2" s="1"/>
  <c r="M430" i="2"/>
  <c r="H430" i="2" s="1"/>
  <c r="M429" i="2"/>
  <c r="H429" i="2" s="1"/>
  <c r="M428" i="2"/>
  <c r="H428" i="2" s="1"/>
  <c r="M427" i="2"/>
  <c r="H427" i="2" s="1"/>
  <c r="M426" i="2"/>
  <c r="H426" i="2" s="1"/>
  <c r="M425" i="2"/>
  <c r="H425" i="2" s="1"/>
  <c r="M424" i="2"/>
  <c r="H424" i="2" s="1"/>
  <c r="M423" i="2"/>
  <c r="H423" i="2" s="1"/>
  <c r="M422" i="2"/>
  <c r="H422" i="2" s="1"/>
  <c r="M421" i="2"/>
  <c r="H421" i="2" s="1"/>
  <c r="M420" i="2"/>
  <c r="H420" i="2" s="1"/>
  <c r="M419" i="2"/>
  <c r="H419" i="2" s="1"/>
  <c r="M418" i="2"/>
  <c r="H418" i="2" s="1"/>
  <c r="M417" i="2"/>
  <c r="H417" i="2" s="1"/>
  <c r="M416" i="2"/>
  <c r="H416" i="2" s="1"/>
  <c r="M415" i="2"/>
  <c r="H415" i="2" s="1"/>
  <c r="M414" i="2"/>
  <c r="H414" i="2" s="1"/>
  <c r="M413" i="2"/>
  <c r="H413" i="2" s="1"/>
  <c r="M412" i="2"/>
  <c r="H412" i="2" s="1"/>
  <c r="M411" i="2"/>
  <c r="H411" i="2" s="1"/>
  <c r="M410" i="2"/>
  <c r="H410" i="2" s="1"/>
  <c r="M409" i="2"/>
  <c r="H409" i="2" s="1"/>
  <c r="M408" i="2"/>
  <c r="H408" i="2" s="1"/>
  <c r="M407" i="2"/>
  <c r="H407" i="2" s="1"/>
  <c r="M406" i="2"/>
  <c r="H406" i="2" s="1"/>
  <c r="M405" i="2"/>
  <c r="H405" i="2" s="1"/>
  <c r="M404" i="2"/>
  <c r="H404" i="2" s="1"/>
  <c r="M403" i="2"/>
  <c r="H403" i="2" s="1"/>
  <c r="M402" i="2"/>
  <c r="H402" i="2" s="1"/>
  <c r="M401" i="2"/>
  <c r="H401" i="2" s="1"/>
  <c r="M400" i="2"/>
  <c r="H400" i="2" s="1"/>
  <c r="M399" i="2"/>
  <c r="H399" i="2" s="1"/>
  <c r="M398" i="2"/>
  <c r="H398" i="2" s="1"/>
  <c r="M397" i="2"/>
  <c r="H397" i="2" s="1"/>
  <c r="M396" i="2"/>
  <c r="H396" i="2" s="1"/>
  <c r="M395" i="2"/>
  <c r="H395" i="2" s="1"/>
  <c r="M394" i="2"/>
  <c r="H394" i="2" s="1"/>
  <c r="M393" i="2"/>
  <c r="H393" i="2" s="1"/>
  <c r="M392" i="2"/>
  <c r="H392" i="2" s="1"/>
  <c r="M391" i="2"/>
  <c r="H391" i="2" s="1"/>
  <c r="M390" i="2"/>
  <c r="H390" i="2" s="1"/>
  <c r="M389" i="2"/>
  <c r="H389" i="2" s="1"/>
  <c r="M388" i="2"/>
  <c r="H388" i="2" s="1"/>
  <c r="M387" i="2"/>
  <c r="H387" i="2" s="1"/>
  <c r="M386" i="2"/>
  <c r="H386" i="2" s="1"/>
  <c r="M385" i="2"/>
  <c r="H385" i="2" s="1"/>
  <c r="M384" i="2"/>
  <c r="H384" i="2" s="1"/>
  <c r="M383" i="2"/>
  <c r="H383" i="2" s="1"/>
  <c r="M382" i="2"/>
  <c r="H382" i="2" s="1"/>
  <c r="M381" i="2"/>
  <c r="H381" i="2" s="1"/>
  <c r="M380" i="2"/>
  <c r="H380" i="2" s="1"/>
  <c r="M379" i="2"/>
  <c r="H379" i="2" s="1"/>
  <c r="M378" i="2"/>
  <c r="H378" i="2" s="1"/>
  <c r="M377" i="2"/>
  <c r="H377" i="2" s="1"/>
  <c r="M376" i="2"/>
  <c r="H376" i="2" s="1"/>
  <c r="M375" i="2"/>
  <c r="H375" i="2" s="1"/>
  <c r="M374" i="2"/>
  <c r="H374" i="2" s="1"/>
  <c r="M373" i="2"/>
  <c r="H373" i="2" s="1"/>
  <c r="M372" i="2"/>
  <c r="H372" i="2" s="1"/>
  <c r="M371" i="2"/>
  <c r="H371" i="2" s="1"/>
  <c r="M370" i="2"/>
  <c r="H370" i="2" s="1"/>
  <c r="M369" i="2"/>
  <c r="H369" i="2" s="1"/>
  <c r="M368" i="2"/>
  <c r="H368" i="2" s="1"/>
  <c r="M367" i="2"/>
  <c r="H367" i="2" s="1"/>
  <c r="M366" i="2"/>
  <c r="H366" i="2" s="1"/>
  <c r="M365" i="2"/>
  <c r="H365" i="2" s="1"/>
  <c r="M364" i="2"/>
  <c r="H364" i="2" s="1"/>
  <c r="M363" i="2"/>
  <c r="H363" i="2" s="1"/>
  <c r="M362" i="2"/>
  <c r="H362" i="2" s="1"/>
  <c r="M361" i="2"/>
  <c r="H361" i="2" s="1"/>
  <c r="M360" i="2"/>
  <c r="H360" i="2" s="1"/>
  <c r="M359" i="2"/>
  <c r="H359" i="2" s="1"/>
  <c r="M358" i="2"/>
  <c r="H358" i="2" s="1"/>
  <c r="M357" i="2"/>
  <c r="H357" i="2" s="1"/>
  <c r="M356" i="2"/>
  <c r="H356" i="2" s="1"/>
  <c r="M355" i="2"/>
  <c r="H355" i="2" s="1"/>
  <c r="M354" i="2"/>
  <c r="H354" i="2" s="1"/>
  <c r="M353" i="2"/>
  <c r="H353" i="2" s="1"/>
  <c r="M352" i="2"/>
  <c r="H352" i="2" s="1"/>
  <c r="M351" i="2"/>
  <c r="H351" i="2" s="1"/>
  <c r="M350" i="2"/>
  <c r="H350" i="2" s="1"/>
  <c r="M349" i="2"/>
  <c r="H349" i="2" s="1"/>
  <c r="M348" i="2"/>
  <c r="H348" i="2" s="1"/>
  <c r="M347" i="2"/>
  <c r="H347" i="2" s="1"/>
  <c r="M346" i="2"/>
  <c r="H346" i="2" s="1"/>
  <c r="M345" i="2"/>
  <c r="H345" i="2" s="1"/>
  <c r="M344" i="2"/>
  <c r="H344" i="2" s="1"/>
  <c r="M343" i="2"/>
  <c r="H343" i="2" s="1"/>
  <c r="M342" i="2"/>
  <c r="H342" i="2" s="1"/>
  <c r="M341" i="2"/>
  <c r="H341" i="2" s="1"/>
  <c r="M340" i="2"/>
  <c r="H340" i="2" s="1"/>
  <c r="M339" i="2"/>
  <c r="H339" i="2" s="1"/>
  <c r="M338" i="2"/>
  <c r="H338" i="2" s="1"/>
  <c r="M337" i="2"/>
  <c r="H337" i="2" s="1"/>
  <c r="M336" i="2"/>
  <c r="H336" i="2" s="1"/>
  <c r="M335" i="2"/>
  <c r="H335" i="2" s="1"/>
  <c r="M334" i="2"/>
  <c r="H334" i="2" s="1"/>
  <c r="M333" i="2"/>
  <c r="H333" i="2" s="1"/>
  <c r="M332" i="2"/>
  <c r="H332" i="2" s="1"/>
  <c r="M331" i="2"/>
  <c r="H331" i="2" s="1"/>
  <c r="M330" i="2"/>
  <c r="H330" i="2" s="1"/>
  <c r="M329" i="2"/>
  <c r="H329" i="2" s="1"/>
  <c r="M328" i="2"/>
  <c r="H328" i="2" s="1"/>
  <c r="M327" i="2"/>
  <c r="H327" i="2" s="1"/>
  <c r="M326" i="2"/>
  <c r="H326" i="2" s="1"/>
  <c r="M325" i="2"/>
  <c r="H325" i="2" s="1"/>
  <c r="M324" i="2"/>
  <c r="H324" i="2" s="1"/>
  <c r="M323" i="2"/>
  <c r="H323" i="2" s="1"/>
  <c r="M322" i="2"/>
  <c r="H322" i="2" s="1"/>
  <c r="M321" i="2"/>
  <c r="H321" i="2" s="1"/>
  <c r="M320" i="2"/>
  <c r="H320" i="2" s="1"/>
  <c r="M319" i="2"/>
  <c r="H319" i="2" s="1"/>
  <c r="M318" i="2"/>
  <c r="H318" i="2" s="1"/>
  <c r="M317" i="2"/>
  <c r="H317" i="2" s="1"/>
  <c r="M316" i="2"/>
  <c r="H316" i="2" s="1"/>
  <c r="M315" i="2"/>
  <c r="H315" i="2" s="1"/>
  <c r="M314" i="2"/>
  <c r="H314" i="2" s="1"/>
  <c r="M313" i="2"/>
  <c r="H313" i="2" s="1"/>
  <c r="M312" i="2"/>
  <c r="H312" i="2" s="1"/>
  <c r="M311" i="2"/>
  <c r="H311" i="2" s="1"/>
  <c r="M310" i="2"/>
  <c r="H310" i="2" s="1"/>
  <c r="M309" i="2"/>
  <c r="H309" i="2" s="1"/>
  <c r="M308" i="2"/>
  <c r="H308" i="2" s="1"/>
  <c r="M307" i="2"/>
  <c r="H307" i="2" s="1"/>
  <c r="M306" i="2"/>
  <c r="H306" i="2" s="1"/>
  <c r="M305" i="2"/>
  <c r="H305" i="2" s="1"/>
  <c r="M304" i="2"/>
  <c r="H304" i="2" s="1"/>
  <c r="M303" i="2"/>
  <c r="H303" i="2" s="1"/>
  <c r="M302" i="2"/>
  <c r="H302" i="2" s="1"/>
  <c r="M301" i="2"/>
  <c r="H301" i="2" s="1"/>
  <c r="M300" i="2"/>
  <c r="H300" i="2" s="1"/>
  <c r="M299" i="2"/>
  <c r="H299" i="2" s="1"/>
  <c r="M298" i="2"/>
  <c r="H298" i="2" s="1"/>
  <c r="M297" i="2"/>
  <c r="H297" i="2" s="1"/>
  <c r="M296" i="2"/>
  <c r="H296" i="2" s="1"/>
  <c r="M295" i="2"/>
  <c r="H295" i="2" s="1"/>
  <c r="M294" i="2"/>
  <c r="H294" i="2" s="1"/>
  <c r="M293" i="2"/>
  <c r="H293" i="2" s="1"/>
  <c r="M292" i="2"/>
  <c r="H292" i="2" s="1"/>
  <c r="M291" i="2"/>
  <c r="H291" i="2" s="1"/>
  <c r="M290" i="2"/>
  <c r="H290" i="2" s="1"/>
  <c r="M289" i="2"/>
  <c r="H289" i="2" s="1"/>
  <c r="M288" i="2"/>
  <c r="H288" i="2" s="1"/>
  <c r="M287" i="2"/>
  <c r="H287" i="2" s="1"/>
  <c r="M286" i="2"/>
  <c r="H286" i="2" s="1"/>
  <c r="M285" i="2"/>
  <c r="H285" i="2" s="1"/>
  <c r="M284" i="2"/>
  <c r="H284" i="2" s="1"/>
  <c r="M283" i="2"/>
  <c r="H283" i="2" s="1"/>
  <c r="M282" i="2"/>
  <c r="H282" i="2" s="1"/>
  <c r="M281" i="2"/>
  <c r="H281" i="2" s="1"/>
  <c r="M280" i="2"/>
  <c r="H280" i="2" s="1"/>
  <c r="M279" i="2"/>
  <c r="H279" i="2" s="1"/>
  <c r="M278" i="2"/>
  <c r="H278" i="2" s="1"/>
  <c r="M277" i="2"/>
  <c r="H277" i="2" s="1"/>
  <c r="M276" i="2"/>
  <c r="H276" i="2" s="1"/>
  <c r="M275" i="2"/>
  <c r="H275" i="2" s="1"/>
  <c r="M274" i="2"/>
  <c r="H274" i="2" s="1"/>
  <c r="M273" i="2"/>
  <c r="H273" i="2" s="1"/>
  <c r="M272" i="2"/>
  <c r="H272" i="2" s="1"/>
  <c r="M271" i="2"/>
  <c r="H271" i="2" s="1"/>
  <c r="M270" i="2"/>
  <c r="H270" i="2" s="1"/>
  <c r="M269" i="2"/>
  <c r="H269" i="2" s="1"/>
  <c r="M268" i="2"/>
  <c r="H268" i="2" s="1"/>
  <c r="M267" i="2"/>
  <c r="H267" i="2" s="1"/>
  <c r="M266" i="2"/>
  <c r="H266" i="2" s="1"/>
  <c r="M265" i="2"/>
  <c r="H265" i="2" s="1"/>
  <c r="M264" i="2"/>
  <c r="H264" i="2" s="1"/>
  <c r="M263" i="2"/>
  <c r="H263" i="2" s="1"/>
  <c r="M262" i="2"/>
  <c r="H262" i="2" s="1"/>
  <c r="M261" i="2"/>
  <c r="H261" i="2" s="1"/>
  <c r="M260" i="2"/>
  <c r="H260" i="2" s="1"/>
  <c r="M259" i="2"/>
  <c r="H259" i="2" s="1"/>
  <c r="M258" i="2"/>
  <c r="H258" i="2" s="1"/>
  <c r="M257" i="2"/>
  <c r="H257" i="2" s="1"/>
  <c r="M256" i="2"/>
  <c r="H256" i="2" s="1"/>
  <c r="M255" i="2"/>
  <c r="H255" i="2" s="1"/>
  <c r="M254" i="2"/>
  <c r="H254" i="2" s="1"/>
  <c r="M253" i="2"/>
  <c r="H253" i="2" s="1"/>
  <c r="M252" i="2"/>
  <c r="H252" i="2" s="1"/>
  <c r="M251" i="2"/>
  <c r="H251" i="2" s="1"/>
  <c r="M250" i="2"/>
  <c r="H250" i="2" s="1"/>
  <c r="M249" i="2"/>
  <c r="H249" i="2" s="1"/>
  <c r="M248" i="2"/>
  <c r="H248" i="2" s="1"/>
  <c r="M247" i="2"/>
  <c r="H247" i="2" s="1"/>
  <c r="M246" i="2"/>
  <c r="H246" i="2" s="1"/>
  <c r="M245" i="2"/>
  <c r="H245" i="2" s="1"/>
  <c r="M244" i="2"/>
  <c r="H244" i="2" s="1"/>
  <c r="M243" i="2"/>
  <c r="H243" i="2" s="1"/>
  <c r="M242" i="2"/>
  <c r="H242" i="2" s="1"/>
  <c r="M241" i="2"/>
  <c r="H241" i="2" s="1"/>
  <c r="M200" i="2"/>
  <c r="H200" i="2" s="1"/>
  <c r="M198" i="2"/>
  <c r="H198" i="2" s="1"/>
  <c r="M197" i="2"/>
  <c r="H197" i="2" s="1"/>
  <c r="M194" i="2"/>
  <c r="H194" i="2" s="1"/>
  <c r="M192" i="2"/>
  <c r="H192" i="2" s="1"/>
  <c r="M184" i="2"/>
  <c r="H184" i="2" s="1"/>
  <c r="M182" i="2"/>
  <c r="H182" i="2" s="1"/>
  <c r="M181" i="2"/>
  <c r="H181" i="2" s="1"/>
  <c r="M178" i="2"/>
  <c r="H178" i="2" s="1"/>
  <c r="M176" i="2"/>
  <c r="H176" i="2" s="1"/>
  <c r="M168" i="2"/>
  <c r="H168" i="2" s="1"/>
  <c r="M166" i="2"/>
  <c r="H166" i="2" s="1"/>
  <c r="M165" i="2"/>
  <c r="H165" i="2" s="1"/>
  <c r="M162" i="2"/>
  <c r="H162" i="2" s="1"/>
  <c r="M160" i="2"/>
  <c r="H160" i="2" s="1"/>
  <c r="M152" i="2"/>
  <c r="H152" i="2" s="1"/>
  <c r="M150" i="2"/>
  <c r="H150" i="2" s="1"/>
  <c r="M149" i="2"/>
  <c r="H149" i="2" s="1"/>
  <c r="M146" i="2"/>
  <c r="H146" i="2" s="1"/>
  <c r="M144" i="2"/>
  <c r="H144" i="2" s="1"/>
  <c r="M136" i="2"/>
  <c r="H136" i="2" s="1"/>
  <c r="M134" i="2"/>
  <c r="H134" i="2" s="1"/>
  <c r="M133" i="2"/>
  <c r="H133" i="2" s="1"/>
  <c r="M130" i="2"/>
  <c r="H130" i="2" s="1"/>
  <c r="M128" i="2"/>
  <c r="H128" i="2" s="1"/>
  <c r="M62" i="2"/>
  <c r="H62" i="2" s="1"/>
  <c r="M60" i="2"/>
  <c r="H60" i="2" s="1"/>
  <c r="M59" i="2"/>
  <c r="H59" i="2" s="1"/>
  <c r="M56" i="2"/>
  <c r="H56" i="2" s="1"/>
  <c r="M46" i="2"/>
  <c r="H46" i="2" s="1"/>
  <c r="M43" i="2"/>
  <c r="H43" i="2" s="1"/>
  <c r="M42" i="2"/>
  <c r="H42" i="2" s="1"/>
  <c r="M37" i="2"/>
  <c r="H37" i="2" s="1"/>
  <c r="M28" i="2"/>
  <c r="H28" i="2" s="1"/>
  <c r="M15" i="2"/>
  <c r="H15" i="2" s="1"/>
  <c r="W14" i="1" l="1"/>
  <c r="W13" i="1"/>
  <c r="R27" i="1"/>
  <c r="R28" i="1"/>
  <c r="R18" i="1"/>
  <c r="R20" i="1"/>
  <c r="R23" i="1"/>
  <c r="R24" i="1"/>
  <c r="R25" i="1"/>
  <c r="R29" i="1"/>
  <c r="R30" i="1"/>
  <c r="R26" i="1" l="1"/>
  <c r="R32" i="1"/>
  <c r="G24" i="1" l="1"/>
  <c r="X13" i="1" l="1"/>
  <c r="R31" i="1" l="1"/>
  <c r="R13" i="1" l="1"/>
  <c r="R21" i="1"/>
  <c r="B25" i="1"/>
  <c r="R15" i="1" l="1"/>
  <c r="R22" i="1"/>
  <c r="R16" i="1"/>
  <c r="R17" i="1"/>
  <c r="R19" i="1"/>
  <c r="R14" i="1"/>
</calcChain>
</file>

<file path=xl/sharedStrings.xml><?xml version="1.0" encoding="utf-8"?>
<sst xmlns="http://schemas.openxmlformats.org/spreadsheetml/2006/main" count="9324" uniqueCount="135">
  <si>
    <t>What are Dangerous Goods?</t>
  </si>
  <si>
    <t>Examples of Dangerous Goods</t>
  </si>
  <si>
    <t>ASIN</t>
  </si>
  <si>
    <t>Are batteries sold with the product or is the product a battery?</t>
  </si>
  <si>
    <t>Chemical composition / cell type of the battery</t>
  </si>
  <si>
    <t>Battery packaging</t>
  </si>
  <si>
    <t>Watt-hours</t>
  </si>
  <si>
    <t>Spillability</t>
  </si>
  <si>
    <t>Alkaline</t>
  </si>
  <si>
    <t>Standalone</t>
  </si>
  <si>
    <r>
      <rPr>
        <b/>
        <sz val="9"/>
        <color theme="1"/>
        <rFont val="Arial"/>
        <family val="2"/>
      </rPr>
      <t>Important note</t>
    </r>
    <r>
      <rPr>
        <sz val="11"/>
        <color theme="1"/>
        <rFont val="Calibri"/>
        <family val="2"/>
        <scheme val="minor"/>
      </rPr>
      <t xml:space="preserve">: This exemption sheet is required and will be accepted only for </t>
    </r>
    <r>
      <rPr>
        <b/>
        <sz val="10"/>
        <color theme="1"/>
        <rFont val="Arial"/>
        <family val="2"/>
      </rPr>
      <t>products that may need batteries to function</t>
    </r>
    <r>
      <rPr>
        <b/>
        <sz val="9"/>
        <color theme="1"/>
        <rFont val="Arial"/>
        <family val="2"/>
      </rPr>
      <t xml:space="preserve"> </t>
    </r>
    <r>
      <rPr>
        <sz val="11"/>
        <color theme="1"/>
        <rFont val="Calibri"/>
        <family val="2"/>
        <scheme val="minor"/>
      </rPr>
      <t xml:space="preserve">(even if the batteries are not included with the product or if the product is to be plugged-in) or that are </t>
    </r>
    <r>
      <rPr>
        <b/>
        <sz val="10"/>
        <color theme="1"/>
        <rFont val="Arial"/>
        <family val="2"/>
      </rPr>
      <t>batteries themselves</t>
    </r>
    <r>
      <rPr>
        <sz val="11"/>
        <color theme="1"/>
        <rFont val="Calibri"/>
        <family val="2"/>
        <scheme val="minor"/>
      </rPr>
      <t xml:space="preserve">. If your product does not belong to that category but is otherwise regulated as dangerous good or contains chemicals and/or substances (e.g. cleaners, essential oils, paint related products), please provide a Safety Data Sheet (to be obtained from your manufacturer) instead of a battery exemption sheet. 
This exemption sheet must be </t>
    </r>
    <r>
      <rPr>
        <b/>
        <sz val="9"/>
        <color theme="1"/>
        <rFont val="Arial"/>
        <family val="2"/>
      </rPr>
      <t>completely filled out</t>
    </r>
    <r>
      <rPr>
        <sz val="11"/>
        <color theme="1"/>
        <rFont val="Calibri"/>
        <family val="2"/>
        <scheme val="minor"/>
      </rPr>
      <t xml:space="preserve"> before being submitted: </t>
    </r>
    <r>
      <rPr>
        <b/>
        <sz val="10"/>
        <color theme="1"/>
        <rFont val="Arial"/>
        <family val="2"/>
      </rPr>
      <t>all cells in red must be informed</t>
    </r>
    <r>
      <rPr>
        <sz val="11"/>
        <color theme="1"/>
        <rFont val="Calibri"/>
        <family val="2"/>
        <scheme val="minor"/>
      </rPr>
      <t xml:space="preserve">, across all 2 pages (move to the right). For </t>
    </r>
    <r>
      <rPr>
        <b/>
        <sz val="9"/>
        <color theme="1"/>
        <rFont val="Arial"/>
        <family val="2"/>
      </rPr>
      <t xml:space="preserve">complete </t>
    </r>
    <r>
      <rPr>
        <b/>
        <sz val="10"/>
        <color theme="1"/>
        <rFont val="Arial"/>
        <family val="2"/>
      </rPr>
      <t>instructions</t>
    </r>
    <r>
      <rPr>
        <sz val="11"/>
        <color theme="1"/>
        <rFont val="Calibri"/>
        <family val="2"/>
        <scheme val="minor"/>
      </rPr>
      <t xml:space="preserve">, please go to the </t>
    </r>
    <r>
      <rPr>
        <b/>
        <sz val="9"/>
        <color theme="1"/>
        <rFont val="Arial"/>
        <family val="2"/>
      </rPr>
      <t>Instructions tab of this Excel file</t>
    </r>
    <r>
      <rPr>
        <sz val="11"/>
        <color theme="1"/>
        <rFont val="Calibri"/>
        <family val="2"/>
        <scheme val="minor"/>
      </rPr>
      <t xml:space="preserve">. </t>
    </r>
  </si>
  <si>
    <t>Date:</t>
  </si>
  <si>
    <t>First name:</t>
  </si>
  <si>
    <t>Last name:</t>
  </si>
  <si>
    <r>
      <rPr>
        <b/>
        <sz val="9"/>
        <color theme="1"/>
        <rFont val="Arial"/>
        <family val="2"/>
      </rPr>
      <t>Disclaimer</t>
    </r>
    <r>
      <rPr>
        <sz val="11"/>
        <color theme="1"/>
        <rFont val="Calibri"/>
        <family val="2"/>
        <scheme val="minor"/>
      </rPr>
      <t xml:space="preserve">: By submitting this document to Amazon, you </t>
    </r>
    <r>
      <rPr>
        <b/>
        <sz val="9"/>
        <color theme="1"/>
        <rFont val="Arial"/>
        <family val="2"/>
      </rPr>
      <t xml:space="preserve">hereby confirm </t>
    </r>
    <r>
      <rPr>
        <sz val="11"/>
        <color theme="1"/>
        <rFont val="Calibri"/>
        <family val="2"/>
        <scheme val="minor"/>
      </rPr>
      <t xml:space="preserve">that you have </t>
    </r>
    <r>
      <rPr>
        <b/>
        <sz val="9"/>
        <color theme="1"/>
        <rFont val="Arial"/>
        <family val="2"/>
      </rPr>
      <t>checked the regulations</t>
    </r>
    <r>
      <rPr>
        <sz val="11"/>
        <color theme="1"/>
        <rFont val="Calibri"/>
        <family val="2"/>
        <scheme val="minor"/>
      </rPr>
      <t xml:space="preserve"> applicable to your product and that </t>
    </r>
    <r>
      <rPr>
        <b/>
        <sz val="9"/>
        <color theme="1"/>
        <rFont val="Arial"/>
        <family val="2"/>
      </rPr>
      <t>the information you provide is correct</t>
    </r>
    <r>
      <rPr>
        <sz val="11"/>
        <color theme="1"/>
        <rFont val="Calibri"/>
        <family val="2"/>
        <scheme val="minor"/>
      </rPr>
      <t xml:space="preserve">. In the case of </t>
    </r>
    <r>
      <rPr>
        <b/>
        <sz val="9"/>
        <color theme="1"/>
        <rFont val="Arial"/>
        <family val="2"/>
      </rPr>
      <t>erroneous or incomplete information</t>
    </r>
    <r>
      <rPr>
        <sz val="11"/>
        <color theme="1"/>
        <rFont val="Calibri"/>
        <family val="2"/>
        <scheme val="minor"/>
      </rPr>
      <t xml:space="preserve"> provided through this exemption sheet, </t>
    </r>
    <r>
      <rPr>
        <b/>
        <sz val="9"/>
        <color theme="1"/>
        <rFont val="Arial"/>
        <family val="2"/>
      </rPr>
      <t xml:space="preserve">Amazon reserves its right to take the corresponding actions without prior notice. </t>
    </r>
    <r>
      <rPr>
        <sz val="11"/>
        <color theme="1"/>
        <rFont val="Calibri"/>
        <family val="2"/>
        <scheme val="minor"/>
      </rPr>
      <t xml:space="preserve">These actions may include but are not limited to: </t>
    </r>
    <r>
      <rPr>
        <sz val="11"/>
        <color theme="1"/>
        <rFont val="Calibri"/>
        <family val="2"/>
        <scheme val="minor"/>
      </rPr>
      <t xml:space="preserve">blocked purchase order placement, classification and inbounding delays, and disposal of existing inventory at your expense. </t>
    </r>
  </si>
  <si>
    <t>If there is anything else you would like to tell us about your products, please use this box to share comments</t>
  </si>
  <si>
    <t>Yes</t>
  </si>
  <si>
    <t>No</t>
  </si>
  <si>
    <t>CR2032</t>
  </si>
  <si>
    <t>Lead Acid</t>
  </si>
  <si>
    <t>Lead Calcium</t>
  </si>
  <si>
    <t>Lithium Ion</t>
  </si>
  <si>
    <t>Lithium Metal</t>
  </si>
  <si>
    <t>Lithium Polymer</t>
  </si>
  <si>
    <t>Nickel Cadmium</t>
  </si>
  <si>
    <t>Nickel Metal Hydride</t>
  </si>
  <si>
    <t>Silver Oxide</t>
  </si>
  <si>
    <t>Zinc</t>
  </si>
  <si>
    <t>Zinc Carbon</t>
  </si>
  <si>
    <t>In Equipment</t>
  </si>
  <si>
    <t>With Equipment</t>
  </si>
  <si>
    <t>Spillable</t>
  </si>
  <si>
    <t>Non-Spillable</t>
  </si>
  <si>
    <t>Zinc air</t>
  </si>
  <si>
    <t>Possible classification as per ES SOP</t>
  </si>
  <si>
    <t>In equipment</t>
  </si>
  <si>
    <t>Non-spillable</t>
  </si>
  <si>
    <t>With equipment</t>
  </si>
  <si>
    <t>Details validation status</t>
  </si>
  <si>
    <r>
      <t xml:space="preserve">Declaration table for </t>
    </r>
    <r>
      <rPr>
        <b/>
        <sz val="9"/>
        <color theme="1"/>
        <rFont val="Arial"/>
        <family val="2"/>
      </rPr>
      <t>products that need batteries to function</t>
    </r>
    <r>
      <rPr>
        <sz val="11"/>
        <color theme="1"/>
        <rFont val="Calibri"/>
        <family val="2"/>
        <scheme val="minor"/>
      </rPr>
      <t xml:space="preserve"> or that are </t>
    </r>
    <r>
      <rPr>
        <b/>
        <sz val="9"/>
        <color theme="1"/>
        <rFont val="Arial"/>
        <family val="2"/>
      </rPr>
      <t>batteries themselves</t>
    </r>
    <r>
      <rPr>
        <sz val="11"/>
        <color theme="1"/>
        <rFont val="Calibri"/>
        <family val="2"/>
        <scheme val="minor"/>
      </rPr>
      <t>:
Please fill the below information in sequence</t>
    </r>
  </si>
  <si>
    <t>Exemption sheet for Battery and battery-powered products - Instructions</t>
  </si>
  <si>
    <t>Example of Valid Combination</t>
  </si>
  <si>
    <t>New Instructions</t>
  </si>
  <si>
    <t>!</t>
  </si>
  <si>
    <t>@</t>
  </si>
  <si>
    <t>#</t>
  </si>
  <si>
    <t>$</t>
  </si>
  <si>
    <t>%</t>
  </si>
  <si>
    <t>^</t>
  </si>
  <si>
    <t>&amp;</t>
  </si>
  <si>
    <t>*</t>
  </si>
  <si>
    <t>Product title</t>
  </si>
  <si>
    <t>Complete</t>
  </si>
  <si>
    <t>WH &lt;= 100</t>
  </si>
  <si>
    <t>101 - 300 WH</t>
  </si>
  <si>
    <t>WH &gt; 300</t>
  </si>
  <si>
    <t>What's in the box?</t>
  </si>
  <si>
    <t xml:space="preserve">Online calclucation link </t>
  </si>
  <si>
    <t xml:space="preserve">Off line calclucation </t>
  </si>
  <si>
    <t>Current Rating</t>
  </si>
  <si>
    <t>in Ah</t>
  </si>
  <si>
    <t>Volt (V)</t>
  </si>
  <si>
    <t>OR</t>
  </si>
  <si>
    <t>WH</t>
  </si>
  <si>
    <t>in mAh</t>
  </si>
  <si>
    <t>Voltage</t>
  </si>
  <si>
    <t>Do not calculate WH if your product is a POWER BANK or JUMP STARTER</t>
  </si>
  <si>
    <t>Wh calculator</t>
  </si>
  <si>
    <t xml:space="preserve"> </t>
  </si>
  <si>
    <t>Lithium cobalt oxide</t>
  </si>
  <si>
    <t>Lithium nickel manganese cobalt oxide</t>
  </si>
  <si>
    <t>Lithium titanate</t>
  </si>
  <si>
    <t>Lithium thionyl chloride</t>
  </si>
  <si>
    <t>LR44</t>
  </si>
  <si>
    <t>Carbon Zinc</t>
  </si>
  <si>
    <t>Lithium iron phosphate</t>
  </si>
  <si>
    <t>Please enter your first and last name. If a company name is entered, the exemption sheet will be rejected</t>
  </si>
  <si>
    <t xml:space="preserve">A product will be regulated as dangerous good if any of its components are classified as dangerous goods or substances or are otherwise regulated by any official organization that governs safe transport, storage, or handling of goods. 
For more information on dangerous goods, please consult the Dangerous Goods Identification Guide in Seller Central Help.  </t>
  </si>
  <si>
    <t>_18650_</t>
  </si>
  <si>
    <t>Lithium_Ion</t>
  </si>
  <si>
    <t>Lithium_Metal</t>
  </si>
  <si>
    <t>Single_cell</t>
  </si>
  <si>
    <t>Multiple_cells</t>
  </si>
  <si>
    <t>No. of cells</t>
  </si>
  <si>
    <t>Lithium_cobalt_oxide</t>
  </si>
  <si>
    <t>Lithium_Polymer</t>
  </si>
  <si>
    <t>Lithium_iron_phosphate</t>
  </si>
  <si>
    <t>Lithium_nickel_manganese_cobalt_oxide</t>
  </si>
  <si>
    <t>Lithium_titanate</t>
  </si>
  <si>
    <t>Lithium_thionyl_chloride</t>
  </si>
  <si>
    <t>Carbon_Zinc</t>
  </si>
  <si>
    <t>Lead_Acid</t>
  </si>
  <si>
    <t>Lead_Calcium</t>
  </si>
  <si>
    <t>Nickel_Cadmium</t>
  </si>
  <si>
    <t>Nickel_Metal_Hydride</t>
  </si>
  <si>
    <t>Zinc_air</t>
  </si>
  <si>
    <t>Zinc_Carbon</t>
  </si>
  <si>
    <t>Silver_Oxide</t>
  </si>
  <si>
    <t>_LR44_</t>
  </si>
  <si>
    <t>_CR2032_</t>
  </si>
  <si>
    <t>Battery Packaging ON/OFF</t>
  </si>
  <si>
    <t>WH &lt;= 20</t>
  </si>
  <si>
    <t>WH &gt; 20</t>
  </si>
  <si>
    <t>ASIN column should contain 10 digit alphanumeric number or system wil not accept the entry.</t>
  </si>
  <si>
    <t>Example of incomplete information.</t>
  </si>
  <si>
    <t>Incomplete</t>
  </si>
  <si>
    <t>ASIN/Title</t>
  </si>
  <si>
    <t>This exemption sheet will be accepted for 5 ASINs maximum.</t>
  </si>
  <si>
    <t>How to Delete the data from drop down</t>
  </si>
  <si>
    <r>
      <t>To delete the data from a row select “Blank” from drop down in revers pattern.  i.e. from Spillability</t>
    </r>
    <r>
      <rPr>
        <b/>
        <sz val="10"/>
        <color rgb="FF1F497D"/>
        <rFont val="Wingdings"/>
        <charset val="2"/>
      </rPr>
      <t>à</t>
    </r>
    <r>
      <rPr>
        <b/>
        <sz val="10"/>
        <color theme="1"/>
        <rFont val="Calibri"/>
        <family val="2"/>
        <scheme val="minor"/>
      </rPr>
      <t xml:space="preserve"> </t>
    </r>
    <r>
      <rPr>
        <b/>
        <sz val="10"/>
        <color rgb="FF1F497D"/>
        <rFont val="Calibri"/>
        <family val="2"/>
        <scheme val="minor"/>
      </rPr>
      <t>Watt-hours</t>
    </r>
    <r>
      <rPr>
        <b/>
        <sz val="10"/>
        <color rgb="FF1F497D"/>
        <rFont val="Wingdings"/>
        <charset val="2"/>
      </rPr>
      <t>à</t>
    </r>
    <r>
      <rPr>
        <b/>
        <sz val="10"/>
        <color rgb="FF1F497D"/>
        <rFont val="Calibri"/>
        <family val="2"/>
        <scheme val="minor"/>
      </rPr>
      <t xml:space="preserve"> No. of cells-</t>
    </r>
    <r>
      <rPr>
        <b/>
        <sz val="10"/>
        <color rgb="FF1F497D"/>
        <rFont val="Wingdings"/>
        <charset val="2"/>
      </rPr>
      <t>à</t>
    </r>
    <r>
      <rPr>
        <b/>
        <sz val="10"/>
        <color theme="1"/>
        <rFont val="Calibri"/>
        <family val="2"/>
        <scheme val="minor"/>
      </rPr>
      <t xml:space="preserve"> </t>
    </r>
    <r>
      <rPr>
        <b/>
        <sz val="10"/>
        <color rgb="FF1F497D"/>
        <rFont val="Calibri"/>
        <family val="2"/>
        <scheme val="minor"/>
      </rPr>
      <t>Battery packaging</t>
    </r>
    <r>
      <rPr>
        <b/>
        <sz val="10"/>
        <color rgb="FF1F497D"/>
        <rFont val="Wingdings"/>
        <charset val="2"/>
      </rPr>
      <t>à</t>
    </r>
    <r>
      <rPr>
        <b/>
        <sz val="10"/>
        <color rgb="FF1F497D"/>
        <rFont val="Calibri"/>
        <family val="2"/>
        <scheme val="minor"/>
      </rPr>
      <t xml:space="preserve"> Chemical composition</t>
    </r>
  </si>
  <si>
    <t>SR.No</t>
  </si>
  <si>
    <r>
      <t xml:space="preserve">Information updated correctly when you get </t>
    </r>
    <r>
      <rPr>
        <b/>
        <sz val="10"/>
        <color theme="1"/>
        <rFont val="Arial"/>
        <family val="2"/>
      </rPr>
      <t>"Complete "</t>
    </r>
    <r>
      <rPr>
        <sz val="10"/>
        <color theme="1"/>
        <rFont val="Arial"/>
        <family val="2"/>
      </rPr>
      <t xml:space="preserve"> in Details Validation Status</t>
    </r>
  </si>
  <si>
    <t xml:space="preserve">Enter the ASIN of your product (e.g. B0023M098N). Do not enter the UPC / EAN / FNSKU or the product name, only the ASIN: </t>
  </si>
  <si>
    <r>
      <t>If your product is not</t>
    </r>
    <r>
      <rPr>
        <b/>
        <sz val="10"/>
        <color theme="1"/>
        <rFont val="Calibri"/>
        <family val="2"/>
        <scheme val="minor"/>
      </rPr>
      <t xml:space="preserve"> a kit (does not come with additional battery or battery-powered devices): Enter the name of your product, </t>
    </r>
    <r>
      <rPr>
        <b/>
        <sz val="10"/>
        <color theme="1"/>
        <rFont val="Arial"/>
        <family val="2"/>
      </rPr>
      <t>as it appears on the detail page</t>
    </r>
    <r>
      <rPr>
        <b/>
        <sz val="10"/>
        <color theme="1"/>
        <rFont val="Calibri"/>
        <family val="2"/>
        <scheme val="minor"/>
      </rPr>
      <t xml:space="preserve"> (Amazon webpage)</t>
    </r>
  </si>
  <si>
    <t xml:space="preserve">If you answered "Yes" to the "Are batteries sold with the product or is the product a battery?", please select from the drop-down menu what battery composition / type your product is / contains / is sold with: </t>
  </si>
  <si>
    <r>
      <t xml:space="preserve">From the drop-down menu, select if the your product (or item within a kit) is sold with a battery / batteries or not. Select "Yes" </t>
    </r>
    <r>
      <rPr>
        <b/>
        <sz val="10"/>
        <color theme="1"/>
        <rFont val="Arial"/>
        <family val="2"/>
      </rPr>
      <t xml:space="preserve">even if the battery is not removable and/or non-rechargeable. </t>
    </r>
    <r>
      <rPr>
        <sz val="10"/>
        <color theme="1"/>
        <rFont val="Calibri"/>
        <family val="2"/>
        <scheme val="minor"/>
      </rPr>
      <t xml:space="preserve">If your product does not contain / is not a battery itself / is not sold with any batteries, then select "No": </t>
    </r>
  </si>
  <si>
    <r>
      <rPr>
        <b/>
        <sz val="10"/>
        <color theme="1"/>
        <rFont val="Arial"/>
        <family val="2"/>
      </rPr>
      <t>Important note</t>
    </r>
    <r>
      <rPr>
        <sz val="10"/>
        <color theme="1"/>
        <rFont val="Calibri"/>
        <family val="2"/>
        <scheme val="minor"/>
      </rPr>
      <t xml:space="preserve">: If you select </t>
    </r>
    <r>
      <rPr>
        <b/>
        <sz val="10"/>
        <color theme="1"/>
        <rFont val="Arial"/>
        <family val="2"/>
      </rPr>
      <t>"No"</t>
    </r>
    <r>
      <rPr>
        <sz val="10"/>
        <color theme="1"/>
        <rFont val="Calibri"/>
        <family val="2"/>
        <scheme val="minor"/>
      </rPr>
      <t xml:space="preserve"> to the "Are batteries sold with the product or is the product a battery?" question, then </t>
    </r>
    <r>
      <rPr>
        <b/>
        <sz val="10"/>
        <color theme="1"/>
        <rFont val="Arial"/>
        <family val="2"/>
      </rPr>
      <t>do not fill out any other columns</t>
    </r>
    <r>
      <rPr>
        <sz val="10"/>
        <color theme="1"/>
        <rFont val="Calibri"/>
        <family val="2"/>
        <scheme val="minor"/>
      </rPr>
      <t xml:space="preserve"> (battery chemical composition, battery packaging, etc.). If you do, the exemption sheet will be rejected as conflicting. </t>
    </r>
  </si>
  <si>
    <r>
      <t>a. Select "</t>
    </r>
    <r>
      <rPr>
        <b/>
        <sz val="10"/>
        <color theme="1"/>
        <rFont val="Arial"/>
        <family val="2"/>
      </rPr>
      <t>In equipment</t>
    </r>
    <r>
      <rPr>
        <sz val="10"/>
        <color theme="1"/>
        <rFont val="Calibri"/>
        <family val="2"/>
        <scheme val="minor"/>
      </rPr>
      <t>" if the battery is preinstalled or assembled in the item (e.g. Kindle tablet or Apple i phone)</t>
    </r>
  </si>
  <si>
    <r>
      <t>b. Select "</t>
    </r>
    <r>
      <rPr>
        <b/>
        <sz val="10"/>
        <color theme="1"/>
        <rFont val="Arial"/>
        <family val="2"/>
      </rPr>
      <t>With equipment</t>
    </r>
    <r>
      <rPr>
        <sz val="10"/>
        <color theme="1"/>
        <rFont val="Calibri"/>
        <family val="2"/>
        <scheme val="minor"/>
      </rPr>
      <t>" if the battery is packed with, but not inside, the device it powers. For example, a cell phone with the removable battery packed alongside the phone. If your product has both a battery preinstalled in the device (e.g. tablet) and a battery packed alongside (e.g. spare battery for the tablet), then select "With equipment"</t>
    </r>
  </si>
  <si>
    <r>
      <t>c. Select "</t>
    </r>
    <r>
      <rPr>
        <b/>
        <sz val="10"/>
        <color theme="1"/>
        <rFont val="Arial"/>
        <family val="2"/>
      </rPr>
      <t>Standalone</t>
    </r>
    <r>
      <rPr>
        <sz val="10"/>
        <color theme="1"/>
        <rFont val="Calibri"/>
        <family val="2"/>
        <scheme val="minor"/>
      </rPr>
      <t>" if the product is a battery sold alone (e.g. replacement laptop battery) or if the battery is sold with items that it does not power (e.g. a spare cell phone battery sold with a charger). External battery chargers (e.g. powerbanks) are standalone batteries</t>
    </r>
  </si>
  <si>
    <r>
      <t>If you have selected a</t>
    </r>
    <r>
      <rPr>
        <b/>
        <sz val="10"/>
        <color theme="1"/>
        <rFont val="Arial"/>
        <family val="2"/>
      </rPr>
      <t xml:space="preserve"> lithium </t>
    </r>
    <r>
      <rPr>
        <sz val="10"/>
        <color theme="1"/>
        <rFont val="Calibri"/>
        <family val="2"/>
        <scheme val="minor"/>
      </rPr>
      <t xml:space="preserve">composition or type (CR2032, CR123A, CR123, lithium metal, lithium ion, 18650-Li-ion, lithium polymer) or lead acid/ lead calcium in column M, you must select a battery packaging type in the drop-down menu. Please select the packaging based on the definitions below: </t>
    </r>
  </si>
  <si>
    <r>
      <t xml:space="preserve">If you have selected a </t>
    </r>
    <r>
      <rPr>
        <b/>
        <sz val="10"/>
        <color theme="1"/>
        <rFont val="Arial"/>
        <family val="2"/>
      </rPr>
      <t>Lead Acid/Lead Calcium</t>
    </r>
    <r>
      <rPr>
        <sz val="10"/>
        <color theme="1"/>
        <rFont val="Calibri"/>
        <family val="2"/>
        <scheme val="minor"/>
      </rPr>
      <t xml:space="preserve"> composition in column M, you must let us know if the lead acid/ lead calcium battery is spillable or not. To know if your lead acid battery product is spillable or not, refer to the product manual. If you select "non-spillable", then the battery itself </t>
    </r>
    <r>
      <rPr>
        <b/>
        <sz val="10"/>
        <color theme="1"/>
        <rFont val="Arial"/>
        <family val="2"/>
      </rPr>
      <t>must be</t>
    </r>
    <r>
      <rPr>
        <sz val="10"/>
        <color theme="1"/>
        <rFont val="Calibri"/>
        <family val="2"/>
        <scheme val="minor"/>
      </rPr>
      <t xml:space="preserve"> </t>
    </r>
    <r>
      <rPr>
        <b/>
        <sz val="10"/>
        <color theme="1"/>
        <rFont val="Arial"/>
        <family val="2"/>
      </rPr>
      <t>plainly and durably marked</t>
    </r>
    <r>
      <rPr>
        <sz val="10"/>
        <color theme="1"/>
        <rFont val="Calibri"/>
        <family val="2"/>
        <scheme val="minor"/>
      </rPr>
      <t xml:space="preserve"> "</t>
    </r>
    <r>
      <rPr>
        <b/>
        <sz val="10"/>
        <color theme="1"/>
        <rFont val="Arial"/>
        <family val="2"/>
      </rPr>
      <t>non-spillable</t>
    </r>
    <r>
      <rPr>
        <sz val="10"/>
        <color theme="1"/>
        <rFont val="Calibri"/>
        <family val="2"/>
        <scheme val="minor"/>
      </rPr>
      <t>" or "</t>
    </r>
    <r>
      <rPr>
        <b/>
        <sz val="10"/>
        <color theme="1"/>
        <rFont val="Arial"/>
        <family val="2"/>
      </rPr>
      <t>non-spillable battery</t>
    </r>
    <r>
      <rPr>
        <sz val="10"/>
        <color theme="1"/>
        <rFont val="Calibri"/>
        <family val="2"/>
        <scheme val="minor"/>
      </rPr>
      <t xml:space="preserve">".  Also please provide battery packaging as well in coloumn </t>
    </r>
    <r>
      <rPr>
        <b/>
        <sz val="10"/>
        <color theme="1"/>
        <rFont val="Calibri"/>
        <family val="2"/>
        <scheme val="minor"/>
      </rPr>
      <t>"N"</t>
    </r>
  </si>
  <si>
    <r>
      <t xml:space="preserve"> If your product is a kit. Please mention all the box products that are availabe in the box in section </t>
    </r>
    <r>
      <rPr>
        <b/>
        <sz val="10"/>
        <color theme="1"/>
        <rFont val="Arial"/>
        <family val="2"/>
      </rPr>
      <t>(What's in the box?)</t>
    </r>
  </si>
  <si>
    <r>
      <rPr>
        <b/>
        <sz val="10"/>
        <color theme="1"/>
        <rFont val="Arial"/>
        <family val="2"/>
      </rPr>
      <t>Important note</t>
    </r>
    <r>
      <rPr>
        <sz val="10"/>
        <color theme="1"/>
        <rFont val="Calibri"/>
        <family val="2"/>
        <scheme val="minor"/>
      </rPr>
      <t xml:space="preserve">: If your product includes </t>
    </r>
    <r>
      <rPr>
        <b/>
        <sz val="10"/>
        <color theme="1"/>
        <rFont val="Arial"/>
        <family val="2"/>
      </rPr>
      <t>multiple items</t>
    </r>
    <r>
      <rPr>
        <sz val="10"/>
        <color theme="1"/>
        <rFont val="Calibri"/>
        <family val="2"/>
        <scheme val="minor"/>
      </rPr>
      <t>, you must submit documentation for each item. For example, for a shaving kit with the shaver and a cleaning solution, you must fill out this exemption sheet for the battery item ("shaver") and submit a Safety Data Sheet for the chemical/substance item ("cleaning solution").</t>
    </r>
  </si>
  <si>
    <r>
      <rPr>
        <b/>
        <sz val="10"/>
        <color theme="1"/>
        <rFont val="Arial"/>
        <family val="2"/>
      </rPr>
      <t xml:space="preserve">Important note: </t>
    </r>
    <r>
      <rPr>
        <sz val="10"/>
        <color theme="1"/>
        <rFont val="Calibri"/>
        <family val="2"/>
        <scheme val="minor"/>
      </rPr>
      <t xml:space="preserve">Cells in </t>
    </r>
    <r>
      <rPr>
        <b/>
        <sz val="10"/>
        <color rgb="FFFF3399"/>
        <rFont val="Arial"/>
        <family val="2"/>
      </rPr>
      <t>Pink</t>
    </r>
    <r>
      <rPr>
        <sz val="10"/>
        <color theme="1"/>
        <rFont val="Calibri"/>
        <family val="2"/>
        <scheme val="minor"/>
      </rPr>
      <t xml:space="preserve"> must be filled out, and cells in </t>
    </r>
    <r>
      <rPr>
        <b/>
        <sz val="10"/>
        <color theme="1"/>
        <rFont val="Arial"/>
        <family val="2"/>
      </rPr>
      <t>BLACK</t>
    </r>
    <r>
      <rPr>
        <sz val="10"/>
        <color theme="1"/>
        <rFont val="Calibri"/>
        <family val="2"/>
        <scheme val="minor"/>
      </rPr>
      <t xml:space="preserve"> must be left empty. </t>
    </r>
    <r>
      <rPr>
        <b/>
        <sz val="10"/>
        <color theme="1"/>
        <rFont val="Calibri"/>
        <family val="2"/>
        <scheme val="minor"/>
      </rPr>
      <t>(Highlighted BLACK field should not be tampered)</t>
    </r>
  </si>
  <si>
    <r>
      <t>1. Fill out your first and last name</t>
    </r>
    <r>
      <rPr>
        <b/>
        <sz val="10"/>
        <color theme="1"/>
        <rFont val="Calibri"/>
        <family val="2"/>
        <scheme val="minor"/>
      </rPr>
      <t xml:space="preserve"> in the corresponding fields. Do not enter your company name: </t>
    </r>
  </si>
  <si>
    <r>
      <rPr>
        <b/>
        <sz val="10"/>
        <color theme="1"/>
        <rFont val="Arial"/>
        <family val="2"/>
      </rPr>
      <t>Important note</t>
    </r>
    <r>
      <rPr>
        <sz val="10"/>
        <color theme="1"/>
        <rFont val="Calibri"/>
        <family val="2"/>
        <scheme val="minor"/>
      </rPr>
      <t xml:space="preserve">: Do </t>
    </r>
    <r>
      <rPr>
        <b/>
        <sz val="10"/>
        <color theme="1"/>
        <rFont val="Arial"/>
        <family val="2"/>
      </rPr>
      <t>not copy/paste</t>
    </r>
    <r>
      <rPr>
        <sz val="10"/>
        <color theme="1"/>
        <rFont val="Calibri"/>
        <family val="2"/>
        <scheme val="minor"/>
      </rPr>
      <t xml:space="preserve"> the product name directly from the detail page. Type it in instead, otherwise you may experience formatting issues. </t>
    </r>
  </si>
  <si>
    <r>
      <t xml:space="preserve">If you have selected a </t>
    </r>
    <r>
      <rPr>
        <b/>
        <sz val="10"/>
        <color theme="1"/>
        <rFont val="Arial"/>
        <family val="2"/>
      </rPr>
      <t>lithium-ion</t>
    </r>
    <r>
      <rPr>
        <sz val="10"/>
        <color theme="1"/>
        <rFont val="Calibri"/>
        <family val="2"/>
        <scheme val="minor"/>
      </rPr>
      <t xml:space="preserve"> composition or type (lithium ion, 18650-Li-ion, lithium polymer) in column M, you must also provide the </t>
    </r>
    <r>
      <rPr>
        <b/>
        <sz val="10"/>
        <color theme="1"/>
        <rFont val="Arial"/>
        <family val="2"/>
      </rPr>
      <t>energy content in watt-hours (Wh)</t>
    </r>
    <r>
      <rPr>
        <sz val="10"/>
        <color theme="1"/>
        <rFont val="Calibri"/>
        <family val="2"/>
        <scheme val="minor"/>
      </rPr>
      <t xml:space="preserve"> of your product. The Wh can usually be found printed on the battery itself or in the product's manual. It can also be calculated from the battery </t>
    </r>
    <r>
      <rPr>
        <b/>
        <sz val="10"/>
        <color theme="1"/>
        <rFont val="Arial"/>
        <family val="2"/>
      </rPr>
      <t>nominal voltage</t>
    </r>
    <r>
      <rPr>
        <sz val="10"/>
        <color theme="1"/>
        <rFont val="Calibri"/>
        <family val="2"/>
        <scheme val="minor"/>
      </rPr>
      <t xml:space="preserve"> (V) and </t>
    </r>
    <r>
      <rPr>
        <b/>
        <sz val="10"/>
        <color theme="1"/>
        <rFont val="Arial"/>
        <family val="2"/>
      </rPr>
      <t>amp-hour</t>
    </r>
    <r>
      <rPr>
        <sz val="10"/>
        <color theme="1"/>
        <rFont val="Calibri"/>
        <family val="2"/>
        <scheme val="minor"/>
      </rPr>
      <t xml:space="preserve"> (Ah) rating. A Wh calculator is available at the link below: </t>
    </r>
  </si>
  <si>
    <r>
      <rPr>
        <b/>
        <sz val="10"/>
        <color theme="1"/>
        <rFont val="Arial"/>
        <family val="2"/>
      </rPr>
      <t>Important note</t>
    </r>
    <r>
      <rPr>
        <sz val="10"/>
        <color theme="1"/>
        <rFont val="Calibri"/>
        <family val="2"/>
        <scheme val="minor"/>
      </rPr>
      <t xml:space="preserve">: If you selected a battery composition or type </t>
    </r>
    <r>
      <rPr>
        <b/>
        <sz val="10"/>
        <color theme="1"/>
        <rFont val="Arial"/>
        <family val="2"/>
      </rPr>
      <t>other than lithium-ion</t>
    </r>
    <r>
      <rPr>
        <sz val="10"/>
        <color theme="1"/>
        <rFont val="Calibri"/>
        <family val="2"/>
        <scheme val="minor"/>
      </rPr>
      <t xml:space="preserve"> in column M, do not fill out the "Watt-hours" column If you do, the exemption sheet will be rejected as conflicting. </t>
    </r>
  </si>
  <si>
    <r>
      <rPr>
        <b/>
        <sz val="10"/>
        <color theme="1"/>
        <rFont val="Arial"/>
        <family val="2"/>
      </rPr>
      <t>Important note</t>
    </r>
    <r>
      <rPr>
        <sz val="10"/>
        <color theme="1"/>
        <rFont val="Calibri"/>
        <family val="2"/>
        <scheme val="minor"/>
      </rPr>
      <t xml:space="preserve">: If you selected a battery composition other than </t>
    </r>
    <r>
      <rPr>
        <b/>
        <sz val="10"/>
        <color theme="1"/>
        <rFont val="Arial"/>
        <family val="2"/>
      </rPr>
      <t>Lead Acid</t>
    </r>
    <r>
      <rPr>
        <sz val="10"/>
        <color theme="1"/>
        <rFont val="Calibri"/>
        <family val="2"/>
        <scheme val="minor"/>
      </rPr>
      <t xml:space="preserve"> in column m, do not fill out the "Spillability" column If you do, the exemption sheet will be rejected as conflicting. </t>
    </r>
  </si>
  <si>
    <t>CHRISTOPHER</t>
  </si>
  <si>
    <t>FOK</t>
  </si>
  <si>
    <t>B09XXTNCVN</t>
  </si>
  <si>
    <t>XD91 - Station Deejay 7-en-1 : Haut-parleur + Crossfader + Platine + 2x Sound Pads + 2x Beats Player + Mixeur audio + Sortie casque</t>
  </si>
  <si>
    <t>1) DJ Mixeur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</si>
</sst>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9"/>
      <name val="Arial"/>
      <family val="2"/>
    </font>
    <font>
      <b/>
      <sz val="9"/>
      <color theme="1"/>
      <name val="Arial"/>
      <family val="2"/>
    </font>
    <font>
      <b/>
      <sz val="10"/>
      <color theme="1"/>
      <name val="Arial"/>
      <family val="2"/>
    </font>
    <font>
      <i/>
      <sz val="9"/>
      <color theme="0" tint="-0.499984740745262"/>
      <name val="Arial"/>
      <family val="2"/>
    </font>
    <font>
      <sz val="11"/>
      <color theme="0"/>
      <name val="Calibri"/>
      <family val="2"/>
      <scheme val="minor"/>
    </font>
    <font>
      <b/>
      <sz val="11"/>
      <color theme="1"/>
      <name val="Calibri"/>
      <family val="2"/>
      <scheme val="minor"/>
    </font>
    <font>
      <sz val="9"/>
      <color theme="1"/>
      <name val="Arial"/>
      <family val="2"/>
    </font>
    <font>
      <u/>
      <sz val="9"/>
      <color theme="10"/>
      <name val="Arial"/>
      <family val="2"/>
    </font>
    <font>
      <sz val="9"/>
      <color theme="0"/>
      <name val="Arial"/>
      <family val="2"/>
    </font>
    <font>
      <b/>
      <sz val="11"/>
      <color rgb="FFFF0000"/>
      <name val="Calibri"/>
      <family val="2"/>
      <scheme val="minor"/>
    </font>
    <font>
      <b/>
      <sz val="11"/>
      <color theme="0"/>
      <name val="Calibri"/>
      <family val="2"/>
      <scheme val="minor"/>
    </font>
    <font>
      <b/>
      <sz val="9"/>
      <name val="Arial"/>
      <family val="2"/>
    </font>
    <font>
      <b/>
      <sz val="10"/>
      <color rgb="FFFF3399"/>
      <name val="Arial"/>
      <family val="2"/>
    </font>
    <font>
      <sz val="11"/>
      <name val="Calibri"/>
      <family val="2"/>
      <scheme val="minor"/>
    </font>
    <font>
      <b/>
      <sz val="10"/>
      <color rgb="FF1F497D"/>
      <name val="Wingdings"/>
      <charset val="2"/>
    </font>
    <font>
      <b/>
      <sz val="10"/>
      <color theme="1"/>
      <name val="Calibri"/>
      <family val="2"/>
      <scheme val="minor"/>
    </font>
    <font>
      <b/>
      <sz val="10"/>
      <color rgb="FF1F497D"/>
      <name val="Calibri"/>
      <family val="2"/>
      <scheme val="minor"/>
    </font>
    <font>
      <sz val="10"/>
      <color theme="1"/>
      <name val="Arial"/>
      <family val="2"/>
    </font>
    <font>
      <sz val="10"/>
      <color theme="1"/>
      <name val="Calibri"/>
      <family val="2"/>
      <scheme val="minor"/>
    </font>
    <font>
      <b/>
      <sz val="10"/>
      <color rgb="FFFF0000"/>
      <name val="Arial"/>
      <family val="2"/>
    </font>
    <font>
      <b/>
      <sz val="10"/>
      <name val="Arial"/>
      <family val="2"/>
    </font>
    <font>
      <sz val="10"/>
      <color theme="7" tint="0.59999389629810485"/>
      <name val="Calibri"/>
      <family val="2"/>
      <scheme val="minor"/>
    </font>
    <font>
      <b/>
      <u/>
      <sz val="10"/>
      <color theme="10"/>
      <name val="Arial"/>
      <family val="2"/>
    </font>
    <font>
      <b/>
      <sz val="10"/>
      <color rgb="FFFF0000"/>
      <name val="Calibri"/>
      <family val="2"/>
      <scheme val="minor"/>
    </font>
  </fonts>
  <fills count="19">
    <fill>
      <patternFill patternType="none"/>
    </fill>
    <fill>
      <patternFill patternType="gray125"/>
    </fill>
    <fill>
      <patternFill patternType="solid">
        <fgColor rgb="FFFFF4D1"/>
        <bgColor indexed="64"/>
      </patternFill>
    </fill>
    <fill>
      <patternFill patternType="solid">
        <fgColor theme="1"/>
        <bgColor indexed="64"/>
      </patternFill>
    </fill>
    <fill>
      <patternFill patternType="solid">
        <fgColor theme="9"/>
        <bgColor indexed="64"/>
      </patternFill>
    </fill>
    <fill>
      <patternFill patternType="solid">
        <fgColor theme="5"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E48F"/>
        <bgColor indexed="64"/>
      </patternFill>
    </fill>
    <fill>
      <patternFill patternType="solid">
        <fgColor rgb="FFFFCE3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FFC000"/>
        <bgColor indexed="64"/>
      </patternFill>
    </fill>
    <fill>
      <patternFill patternType="solid">
        <fgColor theme="4" tint="0.39997558519241921"/>
        <bgColor indexed="64"/>
      </patternFill>
    </fill>
    <fill>
      <patternFill patternType="solid">
        <fgColor rgb="FF00B050"/>
        <bgColor indexed="64"/>
      </patternFill>
    </fill>
    <fill>
      <patternFill patternType="solid">
        <fgColor rgb="FF00FFFF"/>
        <bgColor indexed="64"/>
      </patternFill>
    </fill>
    <fill>
      <patternFill patternType="solid">
        <fgColor rgb="FFFF7C8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7" fillId="0" borderId="0"/>
    <xf numFmtId="0" fontId="8" fillId="0" borderId="0" applyNumberFormat="0" applyFill="0" applyBorder="0" applyAlignment="0" applyProtection="0"/>
  </cellStyleXfs>
  <cellXfs count="201">
    <xf numFmtId="0" fontId="0" fillId="0" borderId="0" xfId="0"/>
    <xf numFmtId="0" fontId="2" fillId="2" borderId="1" xfId="0" applyFont="1" applyFill="1" applyBorder="1" applyAlignment="1">
      <alignment horizontal="center" vertical="center" wrapText="1"/>
    </xf>
    <xf numFmtId="0" fontId="0" fillId="0" borderId="1" xfId="0" applyBorder="1" applyAlignment="1" applyProtection="1">
      <alignment vertical="center" wrapText="1"/>
      <protection locked="0"/>
    </xf>
    <xf numFmtId="0" fontId="0" fillId="0" borderId="1" xfId="0" applyBorder="1"/>
    <xf numFmtId="0" fontId="0" fillId="3" borderId="1" xfId="0" applyFill="1" applyBorder="1" applyAlignment="1" applyProtection="1">
      <alignment vertical="center" wrapText="1"/>
      <protection locked="0"/>
    </xf>
    <xf numFmtId="0" fontId="0" fillId="3" borderId="1" xfId="0" applyFill="1" applyBorder="1" applyAlignment="1" applyProtection="1">
      <alignment horizontal="center" vertical="center" wrapText="1"/>
      <protection locked="0"/>
    </xf>
    <xf numFmtId="0" fontId="0" fillId="3" borderId="1" xfId="0" applyFill="1" applyBorder="1"/>
    <xf numFmtId="0" fontId="0" fillId="4" borderId="1" xfId="0" applyFill="1" applyBorder="1"/>
    <xf numFmtId="0" fontId="2" fillId="2" borderId="2" xfId="0" applyFont="1" applyFill="1" applyBorder="1" applyAlignment="1">
      <alignment horizontal="center" vertical="center" wrapText="1"/>
    </xf>
    <xf numFmtId="0" fontId="0" fillId="5" borderId="1" xfId="0" applyFill="1" applyBorder="1"/>
    <xf numFmtId="0" fontId="0" fillId="3" borderId="0" xfId="0" applyFill="1"/>
    <xf numFmtId="0" fontId="0" fillId="6" borderId="1" xfId="0" applyFill="1" applyBorder="1"/>
    <xf numFmtId="0" fontId="0" fillId="0" borderId="1" xfId="0" applyFill="1" applyBorder="1"/>
    <xf numFmtId="0" fontId="0" fillId="7" borderId="1" xfId="0" applyFill="1" applyBorder="1"/>
    <xf numFmtId="0" fontId="5" fillId="0" borderId="0" xfId="0" applyFont="1"/>
    <xf numFmtId="0" fontId="0" fillId="0" borderId="0" xfId="0" applyFill="1"/>
    <xf numFmtId="0" fontId="9" fillId="0" borderId="0" xfId="0" applyFont="1" applyFill="1" applyBorder="1" applyAlignment="1" applyProtection="1">
      <alignment horizontal="center" vertical="center"/>
      <protection hidden="1"/>
    </xf>
    <xf numFmtId="0" fontId="0" fillId="0" borderId="0" xfId="0" applyFill="1" applyAlignment="1" applyProtection="1">
      <alignment vertical="center"/>
      <protection locked="0"/>
    </xf>
    <xf numFmtId="0" fontId="0" fillId="0" borderId="0" xfId="0" applyFill="1" applyAlignment="1" applyProtection="1">
      <alignment horizontal="center" vertical="center"/>
      <protection locked="0"/>
    </xf>
    <xf numFmtId="0" fontId="1" fillId="0" borderId="0" xfId="0" applyFont="1" applyFill="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ill="1" applyAlignment="1" applyProtection="1">
      <alignment horizontal="left" wrapText="1" indent="1"/>
      <protection locked="0"/>
    </xf>
    <xf numFmtId="0" fontId="2" fillId="0" borderId="1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hidden="1"/>
    </xf>
    <xf numFmtId="0" fontId="0" fillId="0" borderId="0" xfId="0" applyFill="1" applyAlignment="1" applyProtection="1">
      <protection locked="0"/>
    </xf>
    <xf numFmtId="0" fontId="0" fillId="0" borderId="0" xfId="0" applyFill="1" applyProtection="1">
      <protection locked="0"/>
    </xf>
    <xf numFmtId="0" fontId="10" fillId="0" borderId="0" xfId="0" applyFont="1" applyFill="1" applyAlignment="1" applyProtection="1">
      <alignment vertical="center"/>
      <protection hidden="1"/>
    </xf>
    <xf numFmtId="0" fontId="11" fillId="0" borderId="0" xfId="0" applyFont="1" applyFill="1" applyAlignment="1" applyProtection="1">
      <alignment vertical="center"/>
      <protection hidden="1"/>
    </xf>
    <xf numFmtId="14" fontId="0" fillId="0" borderId="0" xfId="0" applyNumberFormat="1" applyFont="1" applyFill="1" applyAlignment="1" applyProtection="1">
      <alignment horizontal="left" vertical="center"/>
      <protection hidden="1"/>
    </xf>
    <xf numFmtId="0" fontId="6" fillId="0"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0" fontId="5" fillId="0" borderId="0" xfId="0" applyFont="1" applyFill="1" applyAlignment="1" applyProtection="1">
      <alignment vertical="center"/>
      <protection locked="0"/>
    </xf>
    <xf numFmtId="0" fontId="9" fillId="0" borderId="0" xfId="0" applyFont="1" applyFill="1" applyAlignment="1" applyProtection="1">
      <alignment vertical="center"/>
      <protection locked="0"/>
    </xf>
    <xf numFmtId="0" fontId="0" fillId="0" borderId="0" xfId="0" applyAlignment="1">
      <alignment horizontal="left"/>
    </xf>
    <xf numFmtId="0" fontId="0" fillId="0" borderId="1" xfId="0" applyBorder="1" applyAlignment="1">
      <alignment horizontal="left"/>
    </xf>
    <xf numFmtId="0" fontId="0" fillId="0" borderId="0" xfId="0" applyBorder="1"/>
    <xf numFmtId="0" fontId="0" fillId="0" borderId="0" xfId="0" applyBorder="1" applyAlignment="1">
      <alignment horizontal="left"/>
    </xf>
    <xf numFmtId="0" fontId="0" fillId="0" borderId="0" xfId="0" applyFill="1" applyAlignment="1" applyProtection="1">
      <alignment horizontal="left" vertical="center"/>
      <protection locked="0"/>
    </xf>
    <xf numFmtId="0" fontId="0" fillId="0" borderId="0" xfId="0" applyFill="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top"/>
      <protection locked="0"/>
    </xf>
    <xf numFmtId="0" fontId="6" fillId="7" borderId="0" xfId="0" applyFont="1" applyFill="1"/>
    <xf numFmtId="0" fontId="0" fillId="7" borderId="0" xfId="0" applyFill="1"/>
    <xf numFmtId="0" fontId="6" fillId="13" borderId="0" xfId="0" applyFont="1" applyFill="1"/>
    <xf numFmtId="0" fontId="0" fillId="13" borderId="0" xfId="0" applyFill="1"/>
    <xf numFmtId="0" fontId="6" fillId="14" borderId="0" xfId="0" applyFont="1" applyFill="1"/>
    <xf numFmtId="0" fontId="0" fillId="14" borderId="0" xfId="0" applyFill="1"/>
    <xf numFmtId="0" fontId="6" fillId="0" borderId="0" xfId="0" applyFont="1" applyFill="1"/>
    <xf numFmtId="0" fontId="0" fillId="15" borderId="0" xfId="0" applyFill="1"/>
    <xf numFmtId="0" fontId="6" fillId="7" borderId="0" xfId="0" applyFont="1" applyFill="1" applyAlignment="1"/>
    <xf numFmtId="0" fontId="6" fillId="0" borderId="0" xfId="0" applyFont="1" applyFill="1" applyAlignment="1"/>
    <xf numFmtId="0" fontId="6" fillId="16" borderId="0" xfId="0" applyFont="1" applyFill="1"/>
    <xf numFmtId="0" fontId="0" fillId="16" borderId="0" xfId="0" applyFill="1"/>
    <xf numFmtId="0" fontId="6" fillId="15" borderId="0" xfId="0" applyFont="1" applyFill="1"/>
    <xf numFmtId="0" fontId="0" fillId="0" borderId="1" xfId="0" applyFill="1" applyBorder="1" applyAlignment="1" applyProtection="1">
      <alignment vertical="center" wrapText="1"/>
      <protection locked="0"/>
    </xf>
    <xf numFmtId="0" fontId="12" fillId="0" borderId="22" xfId="0" applyFont="1" applyFill="1" applyBorder="1" applyAlignment="1" applyProtection="1">
      <alignment horizontal="center" vertical="center"/>
      <protection hidden="1"/>
    </xf>
    <xf numFmtId="0" fontId="0" fillId="0" borderId="15" xfId="0" applyFill="1" applyBorder="1" applyAlignment="1" applyProtection="1">
      <alignment vertical="center" wrapText="1"/>
      <protection locked="0"/>
    </xf>
    <xf numFmtId="0" fontId="12" fillId="0" borderId="31" xfId="0" applyFont="1" applyFill="1" applyBorder="1" applyAlignment="1" applyProtection="1">
      <alignment horizontal="center" vertical="center"/>
      <protection hidden="1"/>
    </xf>
    <xf numFmtId="0" fontId="0" fillId="0" borderId="14" xfId="0" applyFill="1" applyBorder="1" applyAlignment="1" applyProtection="1">
      <alignment vertical="center" wrapText="1"/>
      <protection locked="0"/>
    </xf>
    <xf numFmtId="0" fontId="12" fillId="0" borderId="30" xfId="0" applyFont="1" applyFill="1" applyBorder="1" applyAlignment="1" applyProtection="1">
      <alignment horizontal="center" vertical="center"/>
      <protection hidden="1"/>
    </xf>
    <xf numFmtId="0" fontId="0" fillId="0" borderId="14"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14" fillId="17" borderId="1" xfId="0" applyFont="1" applyFill="1" applyBorder="1"/>
    <xf numFmtId="0" fontId="2" fillId="0" borderId="1" xfId="0" applyFont="1" applyFill="1" applyBorder="1" applyAlignment="1" applyProtection="1">
      <alignment horizontal="center" vertical="center" wrapText="1"/>
      <protection locked="0"/>
    </xf>
    <xf numFmtId="0" fontId="0" fillId="0" borderId="14" xfId="0" applyFill="1" applyBorder="1" applyAlignment="1" applyProtection="1">
      <alignment vertical="center"/>
      <protection locked="0"/>
    </xf>
    <xf numFmtId="0" fontId="3" fillId="18" borderId="0" xfId="1" applyFont="1" applyFill="1" applyBorder="1" applyAlignment="1" applyProtection="1">
      <alignment horizontal="left" vertical="center" wrapText="1"/>
      <protection hidden="1"/>
    </xf>
    <xf numFmtId="0" fontId="18" fillId="0" borderId="34" xfId="1" applyFont="1" applyFill="1" applyBorder="1"/>
    <xf numFmtId="0" fontId="3" fillId="18" borderId="5" xfId="1" applyFont="1" applyFill="1" applyBorder="1" applyAlignment="1" applyProtection="1">
      <alignment horizontal="left" vertical="center" wrapText="1"/>
      <protection hidden="1"/>
    </xf>
    <xf numFmtId="0" fontId="3" fillId="7" borderId="32" xfId="1" applyFont="1" applyFill="1" applyBorder="1" applyAlignment="1">
      <alignment horizontal="center" vertical="center"/>
    </xf>
    <xf numFmtId="0" fontId="18" fillId="18" borderId="0" xfId="1" applyFont="1" applyFill="1" applyBorder="1" applyAlignment="1" applyProtection="1">
      <alignment horizontal="left" vertical="center" wrapText="1"/>
      <protection hidden="1"/>
    </xf>
    <xf numFmtId="0" fontId="18" fillId="0" borderId="0" xfId="1" applyFont="1" applyProtection="1">
      <protection hidden="1"/>
    </xf>
    <xf numFmtId="0" fontId="18" fillId="0" borderId="0" xfId="1" applyFont="1" applyBorder="1" applyProtection="1">
      <protection hidden="1"/>
    </xf>
    <xf numFmtId="0" fontId="18" fillId="0" borderId="8" xfId="1" applyFont="1" applyBorder="1" applyProtection="1">
      <protection hidden="1"/>
    </xf>
    <xf numFmtId="0" fontId="18" fillId="0" borderId="0" xfId="1" applyFont="1" applyBorder="1" applyAlignment="1" applyProtection="1">
      <alignment horizontal="left" indent="1"/>
      <protection hidden="1"/>
    </xf>
    <xf numFmtId="0" fontId="18" fillId="0" borderId="0" xfId="1" applyFont="1" applyBorder="1" applyAlignment="1" applyProtection="1">
      <alignment wrapText="1"/>
      <protection hidden="1"/>
    </xf>
    <xf numFmtId="0" fontId="18" fillId="0" borderId="0" xfId="1" applyFont="1"/>
    <xf numFmtId="0" fontId="18" fillId="0" borderId="34" xfId="1" applyFont="1" applyBorder="1"/>
    <xf numFmtId="0" fontId="3" fillId="18" borderId="0" xfId="1" applyFont="1" applyFill="1" applyBorder="1" applyAlignment="1" applyProtection="1">
      <alignment horizontal="center" vertical="center"/>
      <protection hidden="1"/>
    </xf>
    <xf numFmtId="0" fontId="20" fillId="18" borderId="0" xfId="1" applyFont="1" applyFill="1" applyBorder="1" applyAlignment="1" applyProtection="1">
      <alignment horizontal="center" vertical="center" wrapText="1"/>
      <protection hidden="1"/>
    </xf>
    <xf numFmtId="0" fontId="18" fillId="0" borderId="0" xfId="1" applyFont="1" applyFill="1"/>
    <xf numFmtId="0" fontId="21" fillId="18" borderId="5" xfId="1" applyFont="1" applyFill="1" applyBorder="1" applyAlignment="1" applyProtection="1">
      <alignment horizontal="center" vertical="center" wrapText="1"/>
      <protection hidden="1"/>
    </xf>
    <xf numFmtId="0" fontId="18" fillId="18" borderId="8" xfId="1" applyFont="1" applyFill="1" applyBorder="1" applyAlignment="1" applyProtection="1">
      <alignment horizontal="left" vertical="center" wrapText="1"/>
      <protection hidden="1"/>
    </xf>
    <xf numFmtId="0" fontId="20" fillId="18" borderId="5" xfId="1" applyFont="1" applyFill="1" applyBorder="1" applyAlignment="1" applyProtection="1">
      <alignment horizontal="center" vertical="center" wrapText="1"/>
      <protection hidden="1"/>
    </xf>
    <xf numFmtId="0" fontId="18" fillId="18" borderId="5" xfId="1" applyFont="1" applyFill="1" applyBorder="1" applyAlignment="1" applyProtection="1">
      <alignment horizontal="left" vertical="center" wrapText="1"/>
      <protection hidden="1"/>
    </xf>
    <xf numFmtId="0" fontId="18" fillId="18" borderId="6" xfId="1" applyFont="1" applyFill="1" applyBorder="1" applyAlignment="1" applyProtection="1">
      <alignment horizontal="left" vertical="center" wrapText="1"/>
      <protection hidden="1"/>
    </xf>
    <xf numFmtId="0" fontId="18" fillId="0" borderId="35" xfId="1" applyFont="1" applyFill="1" applyBorder="1"/>
    <xf numFmtId="0" fontId="18" fillId="18" borderId="10" xfId="1" applyFont="1" applyFill="1" applyBorder="1" applyAlignment="1" applyProtection="1">
      <alignment horizontal="left" vertical="center" wrapText="1"/>
      <protection hidden="1"/>
    </xf>
    <xf numFmtId="0" fontId="18" fillId="18" borderId="11" xfId="1" applyFont="1" applyFill="1" applyBorder="1" applyAlignment="1" applyProtection="1">
      <alignment horizontal="left" vertical="center" wrapText="1"/>
      <protection hidden="1"/>
    </xf>
    <xf numFmtId="0" fontId="18" fillId="0" borderId="35" xfId="1" applyFont="1" applyBorder="1"/>
    <xf numFmtId="0" fontId="3" fillId="0" borderId="0" xfId="1" applyFont="1" applyFill="1" applyBorder="1" applyAlignment="1" applyProtection="1">
      <alignment horizontal="center" vertical="center"/>
      <protection hidden="1"/>
    </xf>
    <xf numFmtId="0" fontId="18" fillId="0" borderId="5" xfId="1" applyFont="1" applyBorder="1" applyProtection="1">
      <protection hidden="1"/>
    </xf>
    <xf numFmtId="0" fontId="18" fillId="0" borderId="6" xfId="1" applyFont="1" applyBorder="1" applyProtection="1">
      <protection hidden="1"/>
    </xf>
    <xf numFmtId="0" fontId="3" fillId="0" borderId="0" xfId="1" applyFont="1" applyBorder="1" applyProtection="1">
      <protection hidden="1"/>
    </xf>
    <xf numFmtId="0" fontId="3" fillId="0" borderId="10" xfId="1" applyFont="1" applyFill="1" applyBorder="1" applyAlignment="1" applyProtection="1">
      <alignment horizontal="center" vertical="center"/>
      <protection hidden="1"/>
    </xf>
    <xf numFmtId="0" fontId="3" fillId="0" borderId="11" xfId="1" applyFont="1" applyFill="1" applyBorder="1" applyAlignment="1" applyProtection="1">
      <alignment horizontal="center" vertical="center"/>
      <protection hidden="1"/>
    </xf>
    <xf numFmtId="0" fontId="3" fillId="0" borderId="0" xfId="1" applyFont="1" applyFill="1" applyAlignment="1" applyProtection="1">
      <alignment horizontal="center" vertical="center"/>
      <protection hidden="1"/>
    </xf>
    <xf numFmtId="0" fontId="18" fillId="0" borderId="10" xfId="1" applyFont="1" applyBorder="1" applyProtection="1">
      <protection hidden="1"/>
    </xf>
    <xf numFmtId="0" fontId="18" fillId="0" borderId="11" xfId="1" applyFont="1" applyBorder="1" applyProtection="1">
      <protection hidden="1"/>
    </xf>
    <xf numFmtId="0" fontId="18" fillId="0" borderId="0" xfId="1" applyFont="1" applyBorder="1" applyAlignment="1" applyProtection="1">
      <alignment horizontal="left" wrapText="1"/>
      <protection hidden="1"/>
    </xf>
    <xf numFmtId="0" fontId="18" fillId="0" borderId="8" xfId="1" applyFont="1" applyBorder="1" applyAlignment="1" applyProtection="1">
      <alignment horizontal="left" wrapText="1"/>
      <protection hidden="1"/>
    </xf>
    <xf numFmtId="0" fontId="18" fillId="0" borderId="10" xfId="1" applyFont="1" applyFill="1" applyBorder="1" applyAlignment="1" applyProtection="1">
      <alignment horizontal="left" vertical="center" wrapText="1"/>
      <protection hidden="1"/>
    </xf>
    <xf numFmtId="0" fontId="18" fillId="0" borderId="11" xfId="1" applyFont="1" applyFill="1" applyBorder="1" applyAlignment="1" applyProtection="1">
      <alignment horizontal="left" vertical="center" wrapText="1"/>
      <protection hidden="1"/>
    </xf>
    <xf numFmtId="0" fontId="18" fillId="0" borderId="0" xfId="1" applyFont="1" applyBorder="1" applyAlignment="1" applyProtection="1">
      <alignment vertical="center" wrapText="1"/>
      <protection hidden="1"/>
    </xf>
    <xf numFmtId="0" fontId="18" fillId="0" borderId="8" xfId="1" applyFont="1" applyBorder="1" applyAlignment="1" applyProtection="1">
      <alignment vertical="center" wrapText="1"/>
      <protection hidden="1"/>
    </xf>
    <xf numFmtId="0" fontId="18" fillId="0" borderId="33" xfId="1" applyFont="1" applyBorder="1"/>
    <xf numFmtId="0" fontId="18" fillId="0" borderId="0" xfId="1" applyFont="1" applyBorder="1" applyAlignment="1" applyProtection="1">
      <alignment horizontal="left" wrapText="1" indent="1"/>
      <protection hidden="1"/>
    </xf>
    <xf numFmtId="0" fontId="18" fillId="0" borderId="8" xfId="1" applyFont="1" applyBorder="1" applyAlignment="1" applyProtection="1">
      <alignment horizontal="left" wrapText="1" indent="1"/>
      <protection hidden="1"/>
    </xf>
    <xf numFmtId="0" fontId="18" fillId="0" borderId="10" xfId="1" applyFont="1" applyBorder="1"/>
    <xf numFmtId="0" fontId="18" fillId="0" borderId="11" xfId="1" applyFont="1" applyBorder="1"/>
    <xf numFmtId="0" fontId="18" fillId="0" borderId="6" xfId="1" applyFont="1" applyBorder="1"/>
    <xf numFmtId="0" fontId="18" fillId="0" borderId="8" xfId="1" applyFont="1" applyBorder="1"/>
    <xf numFmtId="0" fontId="19" fillId="10" borderId="4" xfId="0" applyFont="1" applyFill="1" applyBorder="1"/>
    <xf numFmtId="0" fontId="19" fillId="10" borderId="5" xfId="0" applyFont="1" applyFill="1" applyBorder="1"/>
    <xf numFmtId="0" fontId="19" fillId="10" borderId="6" xfId="0" applyFont="1" applyFill="1" applyBorder="1"/>
    <xf numFmtId="0" fontId="3" fillId="0" borderId="0" xfId="1" applyFont="1" applyBorder="1"/>
    <xf numFmtId="0" fontId="18" fillId="0" borderId="0" xfId="1" applyFont="1" applyBorder="1"/>
    <xf numFmtId="0" fontId="19" fillId="10" borderId="0" xfId="0" applyFont="1" applyFill="1" applyBorder="1"/>
    <xf numFmtId="0" fontId="16" fillId="10" borderId="20" xfId="0" applyFont="1" applyFill="1" applyBorder="1" applyAlignment="1">
      <alignment horizontal="center" vertical="center"/>
    </xf>
    <xf numFmtId="0" fontId="19" fillId="10" borderId="21" xfId="0" applyFont="1" applyFill="1" applyBorder="1" applyAlignment="1">
      <alignment horizontal="center" vertical="center"/>
    </xf>
    <xf numFmtId="0" fontId="22" fillId="10" borderId="0" xfId="0" applyFont="1" applyFill="1" applyBorder="1"/>
    <xf numFmtId="0" fontId="19" fillId="10" borderId="8" xfId="0" applyFont="1" applyFill="1" applyBorder="1"/>
    <xf numFmtId="0" fontId="23" fillId="0" borderId="0" xfId="2" applyFont="1" applyBorder="1" applyProtection="1">
      <protection hidden="1"/>
    </xf>
    <xf numFmtId="0" fontId="16" fillId="10" borderId="20" xfId="0" applyFont="1" applyFill="1" applyBorder="1"/>
    <xf numFmtId="0" fontId="16" fillId="10" borderId="21" xfId="0" applyFont="1" applyFill="1" applyBorder="1"/>
    <xf numFmtId="0" fontId="19" fillId="10" borderId="7" xfId="0" applyFont="1" applyFill="1" applyBorder="1"/>
    <xf numFmtId="0" fontId="16" fillId="10" borderId="20" xfId="0" applyFont="1" applyFill="1" applyBorder="1" applyAlignment="1">
      <alignment horizontal="center"/>
    </xf>
    <xf numFmtId="0" fontId="19" fillId="10" borderId="21" xfId="0" applyFont="1" applyFill="1" applyBorder="1" applyAlignment="1">
      <alignment horizontal="center"/>
    </xf>
    <xf numFmtId="0" fontId="0" fillId="0" borderId="17"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0" xfId="0" applyFill="1" applyAlignment="1" applyProtection="1">
      <alignment horizontal="left" vertical="center" wrapText="1"/>
      <protection locked="0"/>
    </xf>
    <xf numFmtId="0" fontId="0" fillId="0" borderId="0" xfId="0" applyFill="1" applyAlignment="1" applyProtection="1">
      <alignment horizontal="left" vertical="center"/>
      <protection locked="0"/>
    </xf>
    <xf numFmtId="0" fontId="10" fillId="0" borderId="0" xfId="0" applyFont="1" applyFill="1" applyBorder="1" applyAlignment="1" applyProtection="1">
      <alignment horizontal="center" vertical="center"/>
      <protection locked="0"/>
    </xf>
    <xf numFmtId="0" fontId="4" fillId="0" borderId="24" xfId="0" applyFont="1" applyFill="1" applyBorder="1" applyAlignment="1" applyProtection="1">
      <alignment horizontal="left" vertical="top"/>
      <protection locked="0"/>
    </xf>
    <xf numFmtId="0" fontId="4" fillId="0" borderId="23" xfId="0" applyFont="1" applyFill="1" applyBorder="1" applyAlignment="1" applyProtection="1">
      <alignment horizontal="left" vertical="top"/>
      <protection locked="0"/>
    </xf>
    <xf numFmtId="0" fontId="4" fillId="0" borderId="25" xfId="0" applyFont="1" applyFill="1" applyBorder="1" applyAlignment="1" applyProtection="1">
      <alignment horizontal="left" vertical="top"/>
      <protection locked="0"/>
    </xf>
    <xf numFmtId="0" fontId="4" fillId="0" borderId="26"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27" xfId="0" applyFont="1" applyFill="1" applyBorder="1" applyAlignment="1" applyProtection="1">
      <alignment horizontal="left" vertical="top"/>
      <protection locked="0"/>
    </xf>
    <xf numFmtId="0" fontId="4" fillId="0" borderId="28" xfId="0" applyFont="1" applyFill="1" applyBorder="1" applyAlignment="1" applyProtection="1">
      <alignment horizontal="left" vertical="top"/>
      <protection locked="0"/>
    </xf>
    <xf numFmtId="0" fontId="4" fillId="0" borderId="3" xfId="0" applyFont="1" applyFill="1" applyBorder="1" applyAlignment="1" applyProtection="1">
      <alignment horizontal="left" vertical="top"/>
      <protection locked="0"/>
    </xf>
    <xf numFmtId="0" fontId="4" fillId="0" borderId="29" xfId="0" applyFont="1" applyFill="1" applyBorder="1" applyAlignment="1" applyProtection="1">
      <alignment horizontal="left" vertical="top"/>
      <protection locked="0"/>
    </xf>
    <xf numFmtId="0" fontId="0" fillId="12"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center" vertical="center" wrapText="1"/>
      <protection locked="0"/>
    </xf>
    <xf numFmtId="0" fontId="0" fillId="11" borderId="0" xfId="0" applyFill="1" applyAlignment="1" applyProtection="1">
      <alignment horizontal="left" vertical="center" wrapText="1"/>
      <protection locked="0"/>
    </xf>
    <xf numFmtId="0" fontId="2" fillId="0" borderId="0" xfId="0" applyFont="1" applyFill="1" applyAlignment="1" applyProtection="1">
      <alignment horizontal="left" vertical="center"/>
      <protection locked="0"/>
    </xf>
    <xf numFmtId="0" fontId="18" fillId="8" borderId="0" xfId="1" applyFont="1" applyFill="1" applyBorder="1" applyAlignment="1" applyProtection="1">
      <alignment horizontal="left" vertical="center" wrapText="1"/>
      <protection hidden="1"/>
    </xf>
    <xf numFmtId="0" fontId="18" fillId="8" borderId="10" xfId="1" applyFont="1" applyFill="1" applyBorder="1" applyAlignment="1" applyProtection="1">
      <alignment horizontal="left" vertical="center" wrapText="1"/>
      <protection hidden="1"/>
    </xf>
    <xf numFmtId="0" fontId="18" fillId="0" borderId="0" xfId="1" applyFont="1" applyBorder="1" applyAlignment="1" applyProtection="1">
      <alignment horizontal="left" wrapText="1" indent="1"/>
      <protection hidden="1"/>
    </xf>
    <xf numFmtId="0" fontId="18" fillId="0" borderId="8" xfId="1" applyFont="1" applyBorder="1" applyAlignment="1" applyProtection="1">
      <alignment horizontal="left" wrapText="1" indent="1"/>
      <protection hidden="1"/>
    </xf>
    <xf numFmtId="0" fontId="3" fillId="7" borderId="33" xfId="1" applyFont="1" applyFill="1" applyBorder="1" applyAlignment="1">
      <alignment horizontal="center" vertical="center"/>
    </xf>
    <xf numFmtId="0" fontId="3" fillId="7" borderId="35" xfId="1" applyFont="1" applyFill="1" applyBorder="1" applyAlignment="1">
      <alignment horizontal="center" vertical="center"/>
    </xf>
    <xf numFmtId="0" fontId="18" fillId="0" borderId="5" xfId="1" applyFont="1" applyBorder="1" applyAlignment="1" applyProtection="1">
      <alignment horizontal="left" wrapText="1"/>
      <protection hidden="1"/>
    </xf>
    <xf numFmtId="0" fontId="18" fillId="0" borderId="0" xfId="1" applyFont="1" applyBorder="1" applyAlignment="1" applyProtection="1">
      <alignment horizontal="left" wrapText="1"/>
      <protection hidden="1"/>
    </xf>
    <xf numFmtId="0" fontId="16" fillId="10" borderId="5" xfId="0" applyFont="1" applyFill="1" applyBorder="1" applyAlignment="1">
      <alignment horizontal="center"/>
    </xf>
    <xf numFmtId="0" fontId="16" fillId="10" borderId="9" xfId="0" applyFont="1" applyFill="1" applyBorder="1" applyAlignment="1">
      <alignment horizontal="center"/>
    </xf>
    <xf numFmtId="0" fontId="16" fillId="10" borderId="10" xfId="0" applyFont="1" applyFill="1" applyBorder="1" applyAlignment="1">
      <alignment horizontal="center"/>
    </xf>
    <xf numFmtId="0" fontId="16" fillId="10" borderId="0" xfId="0" applyFont="1" applyFill="1" applyBorder="1" applyAlignment="1">
      <alignment horizontal="center" vertical="center"/>
    </xf>
    <xf numFmtId="0" fontId="24" fillId="10" borderId="9" xfId="0" applyFont="1" applyFill="1" applyBorder="1" applyAlignment="1">
      <alignment horizontal="center"/>
    </xf>
    <xf numFmtId="0" fontId="24" fillId="10" borderId="10" xfId="0" applyFont="1" applyFill="1" applyBorder="1" applyAlignment="1">
      <alignment horizontal="center"/>
    </xf>
    <xf numFmtId="0" fontId="24" fillId="10" borderId="11" xfId="0" applyFont="1" applyFill="1" applyBorder="1" applyAlignment="1">
      <alignment horizontal="center"/>
    </xf>
    <xf numFmtId="0" fontId="18" fillId="7" borderId="33" xfId="1" applyFont="1" applyFill="1" applyBorder="1" applyAlignment="1">
      <alignment horizontal="center" vertical="center"/>
    </xf>
    <xf numFmtId="0" fontId="18" fillId="7" borderId="35" xfId="1" applyFont="1" applyFill="1" applyBorder="1" applyAlignment="1">
      <alignment horizontal="center" vertical="center"/>
    </xf>
    <xf numFmtId="0" fontId="18" fillId="0" borderId="4" xfId="1" applyFont="1" applyBorder="1" applyAlignment="1" applyProtection="1">
      <alignment horizontal="left" vertical="top" wrapText="1"/>
      <protection hidden="1"/>
    </xf>
    <xf numFmtId="0" fontId="18" fillId="0" borderId="5" xfId="1" applyFont="1" applyBorder="1" applyAlignment="1" applyProtection="1">
      <alignment horizontal="left" vertical="top" wrapText="1"/>
      <protection hidden="1"/>
    </xf>
    <xf numFmtId="0" fontId="18" fillId="0" borderId="6" xfId="1" applyFont="1" applyBorder="1" applyAlignment="1" applyProtection="1">
      <alignment horizontal="left" vertical="top" wrapText="1"/>
      <protection hidden="1"/>
    </xf>
    <xf numFmtId="0" fontId="18" fillId="0" borderId="7" xfId="1" applyFont="1" applyBorder="1" applyAlignment="1" applyProtection="1">
      <alignment horizontal="left" vertical="top" wrapText="1"/>
      <protection hidden="1"/>
    </xf>
    <xf numFmtId="0" fontId="18" fillId="0" borderId="0" xfId="1" applyFont="1" applyBorder="1" applyAlignment="1" applyProtection="1">
      <alignment horizontal="left" vertical="top" wrapText="1"/>
      <protection hidden="1"/>
    </xf>
    <xf numFmtId="0" fontId="18" fillId="0" borderId="8" xfId="1" applyFont="1" applyBorder="1" applyAlignment="1" applyProtection="1">
      <alignment horizontal="left" vertical="top" wrapText="1"/>
      <protection hidden="1"/>
    </xf>
    <xf numFmtId="0" fontId="18" fillId="0" borderId="6" xfId="1" applyFont="1" applyBorder="1" applyAlignment="1" applyProtection="1">
      <alignment horizontal="left" wrapText="1"/>
      <protection hidden="1"/>
    </xf>
    <xf numFmtId="0" fontId="18" fillId="0" borderId="8" xfId="1" applyFont="1" applyBorder="1" applyAlignment="1" applyProtection="1">
      <alignment horizontal="left" wrapText="1"/>
      <protection hidden="1"/>
    </xf>
    <xf numFmtId="0" fontId="3" fillId="0" borderId="5" xfId="1" applyFont="1" applyBorder="1" applyAlignment="1" applyProtection="1">
      <alignment horizontal="left" wrapText="1"/>
      <protection hidden="1"/>
    </xf>
    <xf numFmtId="0" fontId="3" fillId="0" borderId="6" xfId="1" applyFont="1" applyBorder="1" applyAlignment="1" applyProtection="1">
      <alignment horizontal="left" wrapText="1"/>
      <protection hidden="1"/>
    </xf>
    <xf numFmtId="0" fontId="3" fillId="0" borderId="0" xfId="1" applyFont="1" applyBorder="1" applyAlignment="1" applyProtection="1">
      <alignment horizontal="left" wrapText="1"/>
      <protection hidden="1"/>
    </xf>
    <xf numFmtId="0" fontId="3" fillId="0" borderId="8" xfId="1" applyFont="1" applyBorder="1" applyAlignment="1" applyProtection="1">
      <alignment horizontal="left" wrapText="1"/>
      <protection hidden="1"/>
    </xf>
    <xf numFmtId="0" fontId="18" fillId="8" borderId="8" xfId="1" applyFont="1" applyFill="1" applyBorder="1" applyAlignment="1" applyProtection="1">
      <alignment horizontal="left" vertical="center" wrapText="1"/>
      <protection hidden="1"/>
    </xf>
    <xf numFmtId="0" fontId="18" fillId="8" borderId="11" xfId="1" applyFont="1" applyFill="1" applyBorder="1" applyAlignment="1" applyProtection="1">
      <alignment horizontal="left" vertical="center" wrapText="1"/>
      <protection hidden="1"/>
    </xf>
    <xf numFmtId="0" fontId="3" fillId="7" borderId="33" xfId="1" applyFont="1" applyFill="1" applyBorder="1" applyAlignment="1">
      <alignment vertical="center"/>
    </xf>
    <xf numFmtId="0" fontId="3" fillId="7" borderId="35" xfId="1" applyFont="1" applyFill="1" applyBorder="1" applyAlignment="1">
      <alignment vertical="center"/>
    </xf>
    <xf numFmtId="0" fontId="18" fillId="0" borderId="5" xfId="1" applyFont="1" applyBorder="1" applyAlignment="1" applyProtection="1">
      <alignment horizontal="left" vertical="center" wrapText="1"/>
      <protection hidden="1"/>
    </xf>
    <xf numFmtId="0" fontId="18" fillId="0" borderId="6" xfId="1" applyFont="1" applyBorder="1" applyAlignment="1" applyProtection="1">
      <alignment horizontal="left" vertical="center" wrapText="1"/>
      <protection hidden="1"/>
    </xf>
    <xf numFmtId="0" fontId="18" fillId="0" borderId="0" xfId="1" applyFont="1" applyBorder="1" applyAlignment="1" applyProtection="1">
      <alignment horizontal="left" vertical="center" wrapText="1"/>
      <protection hidden="1"/>
    </xf>
    <xf numFmtId="0" fontId="18" fillId="0" borderId="8" xfId="1" applyFont="1" applyBorder="1" applyAlignment="1" applyProtection="1">
      <alignment horizontal="left" vertical="center" wrapText="1"/>
      <protection hidden="1"/>
    </xf>
    <xf numFmtId="0" fontId="18" fillId="18" borderId="5" xfId="1" applyFont="1" applyFill="1" applyBorder="1" applyAlignment="1" applyProtection="1">
      <alignment horizontal="left" vertical="center" wrapText="1"/>
      <protection hidden="1"/>
    </xf>
    <xf numFmtId="0" fontId="18" fillId="18" borderId="6" xfId="1" applyFont="1" applyFill="1" applyBorder="1" applyAlignment="1" applyProtection="1">
      <alignment horizontal="left" vertical="center" wrapText="1"/>
      <protection hidden="1"/>
    </xf>
    <xf numFmtId="0" fontId="18" fillId="18" borderId="10" xfId="1" applyFont="1" applyFill="1" applyBorder="1" applyAlignment="1" applyProtection="1">
      <alignment horizontal="left" vertical="center" wrapText="1"/>
      <protection hidden="1"/>
    </xf>
    <xf numFmtId="0" fontId="18" fillId="18" borderId="11" xfId="1" applyFont="1" applyFill="1" applyBorder="1" applyAlignment="1" applyProtection="1">
      <alignment horizontal="left" vertical="center" wrapText="1"/>
      <protection hidden="1"/>
    </xf>
    <xf numFmtId="0" fontId="3" fillId="18" borderId="0" xfId="1" applyFont="1" applyFill="1" applyBorder="1" applyAlignment="1" applyProtection="1">
      <alignment horizontal="left" vertical="center" wrapText="1"/>
      <protection hidden="1"/>
    </xf>
    <xf numFmtId="0" fontId="3" fillId="18" borderId="8" xfId="1" applyFont="1" applyFill="1" applyBorder="1" applyAlignment="1" applyProtection="1">
      <alignment horizontal="left" vertical="center" wrapText="1"/>
      <protection hidden="1"/>
    </xf>
    <xf numFmtId="0" fontId="3" fillId="7" borderId="34" xfId="1" applyFont="1" applyFill="1" applyBorder="1" applyAlignment="1">
      <alignment horizontal="center" vertical="center"/>
    </xf>
    <xf numFmtId="0" fontId="3" fillId="0" borderId="33" xfId="1" applyFont="1" applyBorder="1" applyAlignment="1">
      <alignment horizontal="center" vertical="center"/>
    </xf>
    <xf numFmtId="0" fontId="3" fillId="0" borderId="34" xfId="1" applyFont="1" applyBorder="1" applyAlignment="1">
      <alignment horizontal="center" vertical="center"/>
    </xf>
    <xf numFmtId="0" fontId="3" fillId="9" borderId="0" xfId="1" applyFont="1" applyFill="1" applyAlignment="1" applyProtection="1">
      <alignment horizontal="center" vertical="center"/>
      <protection hidden="1"/>
    </xf>
    <xf numFmtId="0" fontId="18" fillId="18" borderId="0" xfId="1" applyFont="1" applyFill="1" applyBorder="1" applyAlignment="1" applyProtection="1">
      <alignment horizontal="left" vertical="center" wrapText="1"/>
      <protection hidden="1"/>
    </xf>
    <xf numFmtId="0" fontId="18" fillId="18" borderId="8" xfId="1" applyFont="1" applyFill="1" applyBorder="1" applyAlignment="1" applyProtection="1">
      <alignment horizontal="left" vertical="center" wrapText="1"/>
      <protection hidden="1"/>
    </xf>
  </cellXfs>
  <cellStyles count="3">
    <cellStyle name="Hyperlink" xfId="2" builtinId="8"/>
    <cellStyle name="Normal" xfId="0" builtinId="0"/>
    <cellStyle name="Normal 2" xfId="1" xr:uid="{00000000-0005-0000-0000-000002000000}"/>
  </cellStyles>
  <dxfs count="80">
    <dxf>
      <fill>
        <patternFill>
          <bgColor theme="1"/>
        </patternFill>
      </fill>
    </dxf>
    <dxf>
      <fill>
        <patternFill>
          <bgColor theme="4" tint="0.79998168889431442"/>
        </patternFill>
      </fill>
    </dxf>
    <dxf>
      <fill>
        <patternFill>
          <bgColor rgb="FFFF9999"/>
        </patternFill>
      </fill>
    </dxf>
    <dxf>
      <fill>
        <patternFill>
          <bgColor theme="1"/>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theme="4" tint="0.79998168889431442"/>
        </patternFill>
      </fill>
    </dxf>
    <dxf>
      <fill>
        <patternFill>
          <bgColor rgb="FFFF9999"/>
        </patternFill>
      </fill>
    </dxf>
    <dxf>
      <fill>
        <patternFill>
          <bgColor theme="4" tint="0.79998168889431442"/>
        </patternFill>
      </fill>
    </dxf>
    <dxf>
      <fill>
        <patternFill>
          <bgColor theme="4" tint="0.79998168889431442"/>
        </patternFill>
      </fill>
    </dxf>
    <dxf>
      <fill>
        <patternFill>
          <bgColor rgb="FFFF9999"/>
        </patternFill>
      </fill>
    </dxf>
    <dxf>
      <fill>
        <patternFill>
          <bgColor theme="4" tint="0.79998168889431442"/>
        </patternFill>
      </fill>
    </dxf>
    <dxf>
      <fill>
        <patternFill>
          <bgColor theme="1"/>
        </patternFill>
      </fill>
    </dxf>
    <dxf>
      <fill>
        <patternFill>
          <bgColor theme="1"/>
        </patternFill>
      </fill>
    </dxf>
    <dxf>
      <fill>
        <patternFill>
          <bgColor theme="1"/>
        </patternFill>
      </fill>
    </dxf>
    <dxf>
      <fill>
        <patternFill>
          <bgColor theme="4" tint="0.7999816888943144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ill>
        <patternFill>
          <bgColor rgb="FFFF7C80"/>
        </patternFill>
      </fill>
    </dxf>
    <dxf>
      <fill>
        <patternFill>
          <bgColor theme="1"/>
        </patternFill>
      </fill>
    </dxf>
    <dxf>
      <fill>
        <patternFill>
          <bgColor theme="4" tint="0.79998168889431442"/>
        </patternFill>
      </fill>
    </dxf>
    <dxf>
      <fill>
        <patternFill>
          <bgColor rgb="FFFF7C80"/>
        </patternFill>
      </fill>
    </dxf>
    <dxf>
      <fill>
        <patternFill>
          <bgColor theme="1"/>
        </patternFill>
      </fill>
    </dxf>
    <dxf>
      <fill>
        <patternFill>
          <bgColor theme="4" tint="0.79998168889431442"/>
        </patternFill>
      </fill>
    </dxf>
    <dxf>
      <fill>
        <patternFill>
          <bgColor theme="1"/>
        </patternFill>
      </fill>
    </dxf>
    <dxf>
      <fill>
        <patternFill>
          <bgColor rgb="FFFF7C80"/>
        </patternFill>
      </fill>
    </dxf>
    <dxf>
      <fill>
        <patternFill>
          <bgColor theme="4" tint="0.79998168889431442"/>
        </patternFill>
      </fill>
    </dxf>
    <dxf>
      <fill>
        <patternFill>
          <bgColor rgb="FFFF7C80"/>
        </patternFill>
      </fill>
    </dxf>
    <dxf>
      <fill>
        <patternFill>
          <bgColor theme="4" tint="0.79998168889431442"/>
        </patternFill>
      </fill>
    </dxf>
    <dxf>
      <fill>
        <patternFill>
          <bgColor theme="1"/>
        </patternFill>
      </fill>
    </dxf>
    <dxf>
      <fill>
        <patternFill>
          <bgColor theme="1"/>
        </patternFill>
      </fill>
    </dxf>
    <dxf>
      <fill>
        <patternFill>
          <bgColor rgb="FFFF9999"/>
        </patternFill>
      </fill>
    </dxf>
    <dxf>
      <fill>
        <patternFill>
          <bgColor theme="4" tint="0.79998168889431442"/>
        </patternFill>
      </fill>
    </dxf>
    <dxf>
      <fill>
        <patternFill>
          <bgColor rgb="FFFF9999"/>
        </patternFill>
      </fill>
    </dxf>
    <dxf>
      <fill>
        <patternFill>
          <bgColor theme="4" tint="0.79998168889431442"/>
        </patternFill>
      </fill>
    </dxf>
    <dxf>
      <font>
        <color theme="1"/>
      </font>
      <fill>
        <patternFill>
          <bgColor rgb="FFFF0000"/>
        </patternFill>
      </fill>
    </dxf>
    <dxf>
      <fill>
        <patternFill>
          <fgColor auto="1"/>
          <bgColor rgb="FFFF0000"/>
        </patternFill>
      </fill>
    </dxf>
    <dxf>
      <font>
        <b/>
        <i val="0"/>
        <color auto="1"/>
      </font>
      <fill>
        <patternFill>
          <fgColor auto="1"/>
          <bgColor theme="0"/>
        </patternFill>
      </fill>
    </dxf>
    <dxf>
      <fill>
        <patternFill>
          <fgColor auto="1"/>
          <bgColor rgb="FF00B050"/>
        </patternFill>
      </fill>
    </dxf>
    <dxf>
      <fill>
        <patternFill>
          <fgColor auto="1"/>
          <bgColor rgb="FFFF0000"/>
        </patternFill>
      </fill>
    </dxf>
    <dxf>
      <font>
        <b/>
        <i val="0"/>
        <color auto="1"/>
      </font>
      <fill>
        <patternFill>
          <fgColor auto="1"/>
          <bgColor theme="0"/>
        </patternFill>
      </fill>
    </dxf>
    <dxf>
      <fill>
        <patternFill>
          <fgColor auto="1"/>
          <bgColor rgb="FF00B050"/>
        </patternFill>
      </fill>
    </dxf>
    <dxf>
      <fill>
        <patternFill>
          <fgColor auto="1"/>
          <bgColor rgb="FFFF0000"/>
        </patternFill>
      </fill>
    </dxf>
    <dxf>
      <font>
        <b/>
        <i val="0"/>
        <color auto="1"/>
      </font>
      <fill>
        <patternFill>
          <fgColor auto="1"/>
          <bgColor rgb="FFFF0000"/>
        </patternFill>
      </fill>
    </dxf>
    <dxf>
      <fill>
        <patternFill>
          <fgColor auto="1"/>
          <bgColor rgb="FF00B050"/>
        </patternFill>
      </fill>
    </dxf>
    <dxf>
      <font>
        <b/>
        <i val="0"/>
        <color rgb="FFFF0000"/>
      </font>
      <fill>
        <patternFill>
          <bgColor theme="7" tint="0.39994506668294322"/>
        </patternFill>
      </fill>
    </dxf>
    <dxf>
      <fill>
        <patternFill>
          <bgColor theme="4" tint="0.79998168889431442"/>
        </patternFill>
      </fill>
    </dxf>
    <dxf>
      <fill>
        <patternFill>
          <bgColor rgb="FFFF9999"/>
        </patternFill>
      </fill>
    </dxf>
  </dxfs>
  <tableStyles count="0" defaultTableStyle="TableStyleMedium2" defaultPivotStyle="PivotStyleLight16"/>
  <colors>
    <mruColors>
      <color rgb="FFFF9999"/>
      <color rgb="FFFF7C80"/>
      <color rgb="FFFF5050"/>
      <color rgb="FF00FF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85726</xdr:colOff>
      <xdr:row>8</xdr:row>
      <xdr:rowOff>95250</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0" y="0"/>
          <a:ext cx="7142209" cy="1579517"/>
          <a:chOff x="0" y="0"/>
          <a:chExt cx="7191376" cy="1304925"/>
        </a:xfrm>
      </xdr:grpSpPr>
      <xdr:pic>
        <xdr:nvPicPr>
          <xdr:cNvPr id="3" name="Picture 2" descr="Image associé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300000"/>
                    </a14:imgEffect>
                  </a14:imgLayer>
                </a14:imgProps>
              </a:ext>
              <a:ext uri="{28A0092B-C50C-407E-A947-70E740481C1C}">
                <a14:useLocalDpi xmlns:a14="http://schemas.microsoft.com/office/drawing/2010/main" val="0"/>
              </a:ext>
            </a:extLst>
          </a:blip>
          <a:srcRect/>
          <a:stretch>
            <a:fillRect/>
          </a:stretch>
        </xdr:blipFill>
        <xdr:spPr bwMode="auto">
          <a:xfrm>
            <a:off x="3139093" y="0"/>
            <a:ext cx="4052283" cy="121579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Rectangle 3">
            <a:extLst>
              <a:ext uri="{FF2B5EF4-FFF2-40B4-BE49-F238E27FC236}">
                <a16:creationId xmlns:a16="http://schemas.microsoft.com/office/drawing/2014/main" id="{00000000-0008-0000-0000-000004000000}"/>
              </a:ext>
            </a:extLst>
          </xdr:cNvPr>
          <xdr:cNvSpPr/>
        </xdr:nvSpPr>
        <xdr:spPr>
          <a:xfrm>
            <a:off x="0" y="0"/>
            <a:ext cx="3143250" cy="1221851"/>
          </a:xfrm>
          <a:prstGeom prst="rect">
            <a:avLst/>
          </a:prstGeom>
          <a:solidFill>
            <a:srgbClr val="FFCE33"/>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sp macro="" textlink="">
        <xdr:nvSpPr>
          <xdr:cNvPr id="5" name="Right Triangle 4">
            <a:extLst>
              <a:ext uri="{FF2B5EF4-FFF2-40B4-BE49-F238E27FC236}">
                <a16:creationId xmlns:a16="http://schemas.microsoft.com/office/drawing/2014/main" id="{00000000-0008-0000-0000-000005000000}"/>
              </a:ext>
            </a:extLst>
          </xdr:cNvPr>
          <xdr:cNvSpPr/>
        </xdr:nvSpPr>
        <xdr:spPr>
          <a:xfrm>
            <a:off x="3126088" y="0"/>
            <a:ext cx="926207" cy="1219200"/>
          </a:xfrm>
          <a:prstGeom prst="rtTriangle">
            <a:avLst/>
          </a:prstGeom>
          <a:solidFill>
            <a:srgbClr val="FFCE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94595" y="123823"/>
            <a:ext cx="3239155" cy="1181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latin typeface="Arial" panose="020B0604020202020204" pitchFamily="34" charset="0"/>
                <a:cs typeface="Arial" panose="020B0604020202020204" pitchFamily="34" charset="0"/>
              </a:rPr>
              <a:t>Amazon Seller Central</a:t>
            </a:r>
          </a:p>
          <a:p>
            <a:endParaRPr lang="en-US" sz="1300" b="1">
              <a:latin typeface="Arial" panose="020B0604020202020204" pitchFamily="34" charset="0"/>
              <a:cs typeface="Arial" panose="020B0604020202020204" pitchFamily="34" charset="0"/>
            </a:endParaRPr>
          </a:p>
          <a:p>
            <a:r>
              <a:rPr lang="en-US" sz="1300" b="1">
                <a:latin typeface="Arial" panose="020B0604020202020204" pitchFamily="34" charset="0"/>
                <a:cs typeface="Arial" panose="020B0604020202020204" pitchFamily="34" charset="0"/>
              </a:rPr>
              <a:t>Exemption</a:t>
            </a:r>
            <a:r>
              <a:rPr lang="en-US" sz="1300" b="1" baseline="0">
                <a:latin typeface="Arial" panose="020B0604020202020204" pitchFamily="34" charset="0"/>
                <a:cs typeface="Arial" panose="020B0604020202020204" pitchFamily="34" charset="0"/>
              </a:rPr>
              <a:t> sheet for </a:t>
            </a:r>
            <a:r>
              <a:rPr lang="en-US" sz="1300" b="1">
                <a:latin typeface="Arial" panose="020B0604020202020204" pitchFamily="34" charset="0"/>
                <a:cs typeface="Arial" panose="020B0604020202020204" pitchFamily="34" charset="0"/>
              </a:rPr>
              <a:t>Battery and battery-powered</a:t>
            </a:r>
            <a:r>
              <a:rPr lang="en-US" sz="1300" b="1" baseline="0">
                <a:latin typeface="Arial" panose="020B0604020202020204" pitchFamily="34" charset="0"/>
                <a:cs typeface="Arial" panose="020B0604020202020204" pitchFamily="34" charset="0"/>
              </a:rPr>
              <a:t> products </a:t>
            </a:r>
            <a:br>
              <a:rPr lang="en-US" sz="1300" b="1">
                <a:latin typeface="Arial" panose="020B0604020202020204" pitchFamily="34" charset="0"/>
                <a:cs typeface="Arial" panose="020B0604020202020204" pitchFamily="34" charset="0"/>
              </a:rPr>
            </a:br>
            <a:r>
              <a:rPr lang="en-US" sz="900" b="1">
                <a:solidFill>
                  <a:srgbClr val="FFCE33"/>
                </a:solidFill>
                <a:latin typeface="Arial" panose="020B0604020202020204" pitchFamily="34" charset="0"/>
                <a:cs typeface="Arial" panose="020B0604020202020204" pitchFamily="34" charset="0"/>
              </a:rPr>
              <a:t>a</a:t>
            </a:r>
            <a:br>
              <a:rPr lang="en-US" sz="1300" b="1">
                <a:latin typeface="Arial" panose="020B0604020202020204" pitchFamily="34" charset="0"/>
                <a:cs typeface="Arial" panose="020B0604020202020204" pitchFamily="34" charset="0"/>
              </a:rPr>
            </a:br>
            <a:r>
              <a:rPr lang="en-US" sz="1000" b="0">
                <a:latin typeface="Arial" panose="020B0604020202020204" pitchFamily="34" charset="0"/>
                <a:cs typeface="Arial" panose="020B0604020202020204" pitchFamily="34" charset="0"/>
              </a:rPr>
              <a:t>Page</a:t>
            </a:r>
            <a:r>
              <a:rPr lang="en-US" sz="1000" b="0" baseline="0">
                <a:latin typeface="Arial" panose="020B0604020202020204" pitchFamily="34" charset="0"/>
                <a:cs typeface="Arial" panose="020B0604020202020204" pitchFamily="34" charset="0"/>
              </a:rPr>
              <a:t> 1</a:t>
            </a:r>
            <a:endParaRPr lang="en-US" sz="1300" b="0">
              <a:latin typeface="Arial" panose="020B0604020202020204" pitchFamily="34" charset="0"/>
              <a:cs typeface="Arial" panose="020B0604020202020204" pitchFamily="34" charset="0"/>
            </a:endParaRPr>
          </a:p>
        </xdr:txBody>
      </xdr:sp>
    </xdr:grpSp>
    <xdr:clientData/>
  </xdr:twoCellAnchor>
  <xdr:twoCellAnchor>
    <xdr:from>
      <xdr:col>7</xdr:col>
      <xdr:colOff>88900</xdr:colOff>
      <xdr:row>0</xdr:row>
      <xdr:rowOff>0</xdr:rowOff>
    </xdr:from>
    <xdr:to>
      <xdr:col>18</xdr:col>
      <xdr:colOff>12700</xdr:colOff>
      <xdr:row>8</xdr:row>
      <xdr:rowOff>82550</xdr:rowOff>
    </xdr:to>
    <xdr:grpSp>
      <xdr:nvGrpSpPr>
        <xdr:cNvPr id="9" name="Group 8">
          <a:extLst>
            <a:ext uri="{FF2B5EF4-FFF2-40B4-BE49-F238E27FC236}">
              <a16:creationId xmlns:a16="http://schemas.microsoft.com/office/drawing/2014/main" id="{00000000-0008-0000-0000-000009000000}"/>
            </a:ext>
          </a:extLst>
        </xdr:cNvPr>
        <xdr:cNvGrpSpPr/>
      </xdr:nvGrpSpPr>
      <xdr:grpSpPr>
        <a:xfrm>
          <a:off x="7145383" y="0"/>
          <a:ext cx="12170228" cy="1564277"/>
          <a:chOff x="0" y="0"/>
          <a:chExt cx="7191376" cy="1304925"/>
        </a:xfrm>
      </xdr:grpSpPr>
      <xdr:pic>
        <xdr:nvPicPr>
          <xdr:cNvPr id="10" name="Picture 9" descr="Image associée">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300000"/>
                    </a14:imgEffect>
                  </a14:imgLayer>
                </a14:imgProps>
              </a:ext>
              <a:ext uri="{28A0092B-C50C-407E-A947-70E740481C1C}">
                <a14:useLocalDpi xmlns:a14="http://schemas.microsoft.com/office/drawing/2010/main" val="0"/>
              </a:ext>
            </a:extLst>
          </a:blip>
          <a:srcRect/>
          <a:stretch>
            <a:fillRect/>
          </a:stretch>
        </xdr:blipFill>
        <xdr:spPr bwMode="auto">
          <a:xfrm>
            <a:off x="3139093" y="0"/>
            <a:ext cx="4052283" cy="121579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1" name="Rectangle 10">
            <a:extLst>
              <a:ext uri="{FF2B5EF4-FFF2-40B4-BE49-F238E27FC236}">
                <a16:creationId xmlns:a16="http://schemas.microsoft.com/office/drawing/2014/main" id="{00000000-0008-0000-0000-00000B000000}"/>
              </a:ext>
            </a:extLst>
          </xdr:cNvPr>
          <xdr:cNvSpPr/>
        </xdr:nvSpPr>
        <xdr:spPr>
          <a:xfrm>
            <a:off x="0" y="0"/>
            <a:ext cx="3143250" cy="1221851"/>
          </a:xfrm>
          <a:prstGeom prst="rect">
            <a:avLst/>
          </a:prstGeom>
          <a:solidFill>
            <a:srgbClr val="FFCE33"/>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sp macro="" textlink="">
        <xdr:nvSpPr>
          <xdr:cNvPr id="12" name="Right Triangle 11">
            <a:extLst>
              <a:ext uri="{FF2B5EF4-FFF2-40B4-BE49-F238E27FC236}">
                <a16:creationId xmlns:a16="http://schemas.microsoft.com/office/drawing/2014/main" id="{00000000-0008-0000-0000-00000C000000}"/>
              </a:ext>
            </a:extLst>
          </xdr:cNvPr>
          <xdr:cNvSpPr/>
        </xdr:nvSpPr>
        <xdr:spPr>
          <a:xfrm>
            <a:off x="3126088" y="0"/>
            <a:ext cx="926207" cy="1219200"/>
          </a:xfrm>
          <a:prstGeom prst="rtTriangle">
            <a:avLst/>
          </a:prstGeom>
          <a:solidFill>
            <a:srgbClr val="FFCE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94595" y="123823"/>
            <a:ext cx="3239155" cy="1181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latin typeface="Arial" panose="020B0604020202020204" pitchFamily="34" charset="0"/>
                <a:cs typeface="Arial" panose="020B0604020202020204" pitchFamily="34" charset="0"/>
              </a:rPr>
              <a:t>Amazon Seller Central</a:t>
            </a:r>
          </a:p>
          <a:p>
            <a:endParaRPr lang="en-US" sz="1300" b="1">
              <a:latin typeface="Arial" panose="020B0604020202020204" pitchFamily="34" charset="0"/>
              <a:cs typeface="Arial" panose="020B0604020202020204" pitchFamily="34" charset="0"/>
            </a:endParaRPr>
          </a:p>
          <a:p>
            <a:r>
              <a:rPr lang="en-US" sz="1300" b="1">
                <a:latin typeface="Arial" panose="020B0604020202020204" pitchFamily="34" charset="0"/>
                <a:cs typeface="Arial" panose="020B0604020202020204" pitchFamily="34" charset="0"/>
              </a:rPr>
              <a:t>Exemption</a:t>
            </a:r>
            <a:r>
              <a:rPr lang="en-US" sz="1300" b="1" baseline="0">
                <a:latin typeface="Arial" panose="020B0604020202020204" pitchFamily="34" charset="0"/>
                <a:cs typeface="Arial" panose="020B0604020202020204" pitchFamily="34" charset="0"/>
              </a:rPr>
              <a:t> sheet for </a:t>
            </a:r>
            <a:r>
              <a:rPr lang="en-US" sz="1300" b="1">
                <a:latin typeface="Arial" panose="020B0604020202020204" pitchFamily="34" charset="0"/>
                <a:cs typeface="Arial" panose="020B0604020202020204" pitchFamily="34" charset="0"/>
              </a:rPr>
              <a:t>Battery and battery-powered</a:t>
            </a:r>
            <a:r>
              <a:rPr lang="en-US" sz="1300" b="1" baseline="0">
                <a:latin typeface="Arial" panose="020B0604020202020204" pitchFamily="34" charset="0"/>
                <a:cs typeface="Arial" panose="020B0604020202020204" pitchFamily="34" charset="0"/>
              </a:rPr>
              <a:t> products </a:t>
            </a:r>
            <a:br>
              <a:rPr lang="en-US" sz="1300" b="1">
                <a:latin typeface="Arial" panose="020B0604020202020204" pitchFamily="34" charset="0"/>
                <a:cs typeface="Arial" panose="020B0604020202020204" pitchFamily="34" charset="0"/>
              </a:rPr>
            </a:br>
            <a:r>
              <a:rPr lang="en-US" sz="900" b="1">
                <a:solidFill>
                  <a:srgbClr val="FFCE33"/>
                </a:solidFill>
                <a:latin typeface="Arial" panose="020B0604020202020204" pitchFamily="34" charset="0"/>
                <a:cs typeface="Arial" panose="020B0604020202020204" pitchFamily="34" charset="0"/>
              </a:rPr>
              <a:t>a</a:t>
            </a:r>
            <a:br>
              <a:rPr lang="en-US" sz="1300" b="1">
                <a:latin typeface="Arial" panose="020B0604020202020204" pitchFamily="34" charset="0"/>
                <a:cs typeface="Arial" panose="020B0604020202020204" pitchFamily="34" charset="0"/>
              </a:rPr>
            </a:br>
            <a:r>
              <a:rPr lang="en-US" sz="1000" b="0">
                <a:latin typeface="Arial" panose="020B0604020202020204" pitchFamily="34" charset="0"/>
                <a:cs typeface="Arial" panose="020B0604020202020204" pitchFamily="34" charset="0"/>
              </a:rPr>
              <a:t>Page</a:t>
            </a:r>
            <a:r>
              <a:rPr lang="en-US" sz="1000" b="0" baseline="0">
                <a:latin typeface="Arial" panose="020B0604020202020204" pitchFamily="34" charset="0"/>
                <a:cs typeface="Arial" panose="020B0604020202020204" pitchFamily="34" charset="0"/>
              </a:rPr>
              <a:t> 2</a:t>
            </a:r>
            <a:endParaRPr lang="en-US" sz="1300" b="0">
              <a:latin typeface="Arial" panose="020B0604020202020204" pitchFamily="34" charset="0"/>
              <a:cs typeface="Arial" panose="020B0604020202020204" pitchFamily="34" charset="0"/>
            </a:endParaRPr>
          </a:p>
        </xdr:txBody>
      </xdr:sp>
    </xdr:grpSp>
    <xdr:clientData/>
  </xdr:twoCellAnchor>
  <xdr:twoCellAnchor editAs="oneCell">
    <xdr:from>
      <xdr:col>4</xdr:col>
      <xdr:colOff>78442</xdr:colOff>
      <xdr:row>11</xdr:row>
      <xdr:rowOff>11205</xdr:rowOff>
    </xdr:from>
    <xdr:to>
      <xdr:col>6</xdr:col>
      <xdr:colOff>1456766</xdr:colOff>
      <xdr:row>13</xdr:row>
      <xdr:rowOff>33258</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3720354" y="2106705"/>
          <a:ext cx="2487706" cy="10218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257175</xdr:colOff>
      <xdr:row>63</xdr:row>
      <xdr:rowOff>0</xdr:rowOff>
    </xdr:from>
    <xdr:ext cx="5161848" cy="45714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73125" y="10407650"/>
          <a:ext cx="5161848" cy="457140"/>
        </a:xfrm>
        <a:prstGeom prst="rect">
          <a:avLst/>
        </a:prstGeom>
        <a:ln>
          <a:solidFill>
            <a:schemeClr val="accent1"/>
          </a:solidFill>
        </a:ln>
      </xdr:spPr>
    </xdr:pic>
    <xdr:clientData/>
  </xdr:oneCellAnchor>
  <xdr:oneCellAnchor>
    <xdr:from>
      <xdr:col>1</xdr:col>
      <xdr:colOff>247650</xdr:colOff>
      <xdr:row>71</xdr:row>
      <xdr:rowOff>142875</xdr:rowOff>
    </xdr:from>
    <xdr:ext cx="834914" cy="888883"/>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863600" y="11884025"/>
          <a:ext cx="834914" cy="888883"/>
        </a:xfrm>
        <a:prstGeom prst="rect">
          <a:avLst/>
        </a:prstGeom>
      </xdr:spPr>
    </xdr:pic>
    <xdr:clientData/>
  </xdr:oneCellAnchor>
  <xdr:oneCellAnchor>
    <xdr:from>
      <xdr:col>1</xdr:col>
      <xdr:colOff>24849</xdr:colOff>
      <xdr:row>98</xdr:row>
      <xdr:rowOff>99392</xdr:rowOff>
    </xdr:from>
    <xdr:ext cx="3381847" cy="1606526"/>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stretch>
          <a:fillRect/>
        </a:stretch>
      </xdr:blipFill>
      <xdr:spPr>
        <a:xfrm>
          <a:off x="640799" y="16272842"/>
          <a:ext cx="3381847" cy="1606526"/>
        </a:xfrm>
        <a:prstGeom prst="rect">
          <a:avLst/>
        </a:prstGeom>
      </xdr:spPr>
    </xdr:pic>
    <xdr:clientData/>
  </xdr:oneCellAnchor>
  <xdr:oneCellAnchor>
    <xdr:from>
      <xdr:col>1</xdr:col>
      <xdr:colOff>0</xdr:colOff>
      <xdr:row>117</xdr:row>
      <xdr:rowOff>21732</xdr:rowOff>
    </xdr:from>
    <xdr:ext cx="3544957" cy="1282747"/>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a:stretch>
          <a:fillRect/>
        </a:stretch>
      </xdr:blipFill>
      <xdr:spPr>
        <a:xfrm>
          <a:off x="615950" y="19230482"/>
          <a:ext cx="3544957" cy="1282747"/>
        </a:xfrm>
        <a:prstGeom prst="rect">
          <a:avLst/>
        </a:prstGeom>
      </xdr:spPr>
    </xdr:pic>
    <xdr:clientData/>
  </xdr:oneCellAnchor>
  <xdr:oneCellAnchor>
    <xdr:from>
      <xdr:col>1</xdr:col>
      <xdr:colOff>0</xdr:colOff>
      <xdr:row>152</xdr:row>
      <xdr:rowOff>52917</xdr:rowOff>
    </xdr:from>
    <xdr:ext cx="9463465" cy="2424973"/>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5"/>
        <a:stretch>
          <a:fillRect/>
        </a:stretch>
      </xdr:blipFill>
      <xdr:spPr>
        <a:xfrm>
          <a:off x="615950" y="24887767"/>
          <a:ext cx="9463465" cy="2424973"/>
        </a:xfrm>
        <a:prstGeom prst="rect">
          <a:avLst/>
        </a:prstGeom>
      </xdr:spPr>
    </xdr:pic>
    <xdr:clientData/>
  </xdr:oneCellAnchor>
  <xdr:oneCellAnchor>
    <xdr:from>
      <xdr:col>1</xdr:col>
      <xdr:colOff>10584</xdr:colOff>
      <xdr:row>8</xdr:row>
      <xdr:rowOff>179917</xdr:rowOff>
    </xdr:from>
    <xdr:ext cx="7806973" cy="1409305"/>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6"/>
        <a:stretch>
          <a:fillRect/>
        </a:stretch>
      </xdr:blipFill>
      <xdr:spPr>
        <a:xfrm>
          <a:off x="626534" y="1640417"/>
          <a:ext cx="7806973" cy="1409305"/>
        </a:xfrm>
        <a:prstGeom prst="rect">
          <a:avLst/>
        </a:prstGeom>
      </xdr:spPr>
    </xdr:pic>
    <xdr:clientData/>
  </xdr:oneCellAnchor>
  <xdr:oneCellAnchor>
    <xdr:from>
      <xdr:col>1</xdr:col>
      <xdr:colOff>0</xdr:colOff>
      <xdr:row>19</xdr:row>
      <xdr:rowOff>21167</xdr:rowOff>
    </xdr:from>
    <xdr:ext cx="9628597" cy="1342856"/>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7"/>
        <a:stretch>
          <a:fillRect/>
        </a:stretch>
      </xdr:blipFill>
      <xdr:spPr>
        <a:xfrm>
          <a:off x="615950" y="3323167"/>
          <a:ext cx="9628597" cy="1342856"/>
        </a:xfrm>
        <a:prstGeom prst="rect">
          <a:avLst/>
        </a:prstGeom>
      </xdr:spPr>
    </xdr:pic>
    <xdr:clientData/>
  </xdr:oneCellAnchor>
  <xdr:oneCellAnchor>
    <xdr:from>
      <xdr:col>1</xdr:col>
      <xdr:colOff>0</xdr:colOff>
      <xdr:row>32</xdr:row>
      <xdr:rowOff>95250</xdr:rowOff>
    </xdr:from>
    <xdr:ext cx="9800070" cy="1147744"/>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8"/>
        <a:stretch>
          <a:fillRect/>
        </a:stretch>
      </xdr:blipFill>
      <xdr:spPr>
        <a:xfrm>
          <a:off x="615950" y="5511800"/>
          <a:ext cx="9800070" cy="1147744"/>
        </a:xfrm>
        <a:prstGeom prst="rect">
          <a:avLst/>
        </a:prstGeom>
      </xdr:spPr>
    </xdr:pic>
    <xdr:clientData/>
  </xdr:oneCellAnchor>
  <xdr:oneCellAnchor>
    <xdr:from>
      <xdr:col>1</xdr:col>
      <xdr:colOff>42333</xdr:colOff>
      <xdr:row>82</xdr:row>
      <xdr:rowOff>84667</xdr:rowOff>
    </xdr:from>
    <xdr:ext cx="1771897" cy="1257118"/>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9"/>
        <a:stretch>
          <a:fillRect/>
        </a:stretch>
      </xdr:blipFill>
      <xdr:spPr>
        <a:xfrm>
          <a:off x="658283" y="13616517"/>
          <a:ext cx="1771897" cy="1257118"/>
        </a:xfrm>
        <a:prstGeom prst="rect">
          <a:avLst/>
        </a:prstGeom>
      </xdr:spPr>
    </xdr:pic>
    <xdr:clientData/>
  </xdr:oneCellAnchor>
  <xdr:oneCellAnchor>
    <xdr:from>
      <xdr:col>1</xdr:col>
      <xdr:colOff>0</xdr:colOff>
      <xdr:row>47</xdr:row>
      <xdr:rowOff>0</xdr:rowOff>
    </xdr:from>
    <xdr:ext cx="9895334" cy="1645228"/>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0"/>
        <a:stretch>
          <a:fillRect/>
        </a:stretch>
      </xdr:blipFill>
      <xdr:spPr>
        <a:xfrm>
          <a:off x="615950" y="7835900"/>
          <a:ext cx="9895334" cy="1645228"/>
        </a:xfrm>
        <a:prstGeom prst="rect">
          <a:avLst/>
        </a:prstGeom>
      </xdr:spPr>
    </xdr:pic>
    <xdr:clientData/>
  </xdr:oneCellAnchor>
  <xdr:twoCellAnchor editAs="oneCell">
    <xdr:from>
      <xdr:col>1</xdr:col>
      <xdr:colOff>95250</xdr:colOff>
      <xdr:row>132</xdr:row>
      <xdr:rowOff>38100</xdr:rowOff>
    </xdr:from>
    <xdr:to>
      <xdr:col>8</xdr:col>
      <xdr:colOff>417932</xdr:colOff>
      <xdr:row>139</xdr:row>
      <xdr:rowOff>104625</xdr:rowOff>
    </xdr:to>
    <xdr:pic>
      <xdr:nvPicPr>
        <xdr:cNvPr id="15" name="Pictur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1"/>
        <a:stretch>
          <a:fillRect/>
        </a:stretch>
      </xdr:blipFill>
      <xdr:spPr>
        <a:xfrm>
          <a:off x="685800" y="22012275"/>
          <a:ext cx="9342857" cy="1200000"/>
        </a:xfrm>
        <a:prstGeom prst="rect">
          <a:avLst/>
        </a:prstGeom>
      </xdr:spPr>
    </xdr:pic>
    <xdr:clientData/>
  </xdr:twoCellAnchor>
  <xdr:twoCellAnchor editAs="oneCell">
    <xdr:from>
      <xdr:col>1</xdr:col>
      <xdr:colOff>85725</xdr:colOff>
      <xdr:row>181</xdr:row>
      <xdr:rowOff>28575</xdr:rowOff>
    </xdr:from>
    <xdr:to>
      <xdr:col>11</xdr:col>
      <xdr:colOff>171450</xdr:colOff>
      <xdr:row>189</xdr:row>
      <xdr:rowOff>47461</xdr:rowOff>
    </xdr:to>
    <xdr:pic>
      <xdr:nvPicPr>
        <xdr:cNvPr id="16" name="Pictur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12"/>
        <a:stretch>
          <a:fillRect/>
        </a:stretch>
      </xdr:blipFill>
      <xdr:spPr>
        <a:xfrm>
          <a:off x="676275" y="30079950"/>
          <a:ext cx="10877550" cy="1314286"/>
        </a:xfrm>
        <a:prstGeom prst="rect">
          <a:avLst/>
        </a:prstGeom>
      </xdr:spPr>
    </xdr:pic>
    <xdr:clientData/>
  </xdr:twoCellAnchor>
  <xdr:twoCellAnchor editAs="oneCell">
    <xdr:from>
      <xdr:col>1</xdr:col>
      <xdr:colOff>28575</xdr:colOff>
      <xdr:row>198</xdr:row>
      <xdr:rowOff>95250</xdr:rowOff>
    </xdr:from>
    <xdr:to>
      <xdr:col>11</xdr:col>
      <xdr:colOff>200025</xdr:colOff>
      <xdr:row>205</xdr:row>
      <xdr:rowOff>161762</xdr:rowOff>
    </xdr:to>
    <xdr:pic>
      <xdr:nvPicPr>
        <xdr:cNvPr id="17" name="Pictur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3"/>
        <a:stretch>
          <a:fillRect/>
        </a:stretch>
      </xdr:blipFill>
      <xdr:spPr>
        <a:xfrm>
          <a:off x="619125" y="32918400"/>
          <a:ext cx="10963275" cy="1304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jscalc.io/calc/eRsi96QIfR8HMXXJ"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X41"/>
  <sheetViews>
    <sheetView showGridLines="0" tabSelected="1" zoomScale="70" zoomScaleNormal="70" workbookViewId="0">
      <selection activeCell="N19" sqref="N19"/>
    </sheetView>
  </sheetViews>
  <sheetFormatPr defaultColWidth="8.1796875" defaultRowHeight="14.5" x14ac:dyDescent="0.35"/>
  <cols>
    <col min="1" max="1" width="8.1796875" style="17"/>
    <col min="2" max="2" width="16.453125" style="17" customWidth="1"/>
    <col min="3" max="3" width="12.453125" style="17" customWidth="1"/>
    <col min="4" max="4" width="23.453125" style="17" customWidth="1"/>
    <col min="5" max="5" width="4.1796875" style="17" customWidth="1"/>
    <col min="6" max="6" width="12.453125" style="17" customWidth="1"/>
    <col min="7" max="7" width="23.453125" style="17" customWidth="1"/>
    <col min="8" max="8" width="2.1796875" style="17" customWidth="1"/>
    <col min="9" max="9" width="13.81640625" style="17" customWidth="1"/>
    <col min="10" max="10" width="17.81640625" style="17" customWidth="1"/>
    <col min="11" max="11" width="18.81640625" style="17" customWidth="1"/>
    <col min="12" max="12" width="17.54296875" style="17" customWidth="1"/>
    <col min="13" max="13" width="24.54296875" style="17" customWidth="1"/>
    <col min="14" max="14" width="12" style="17" bestFit="1" customWidth="1"/>
    <col min="15" max="15" width="15.54296875" style="17" bestFit="1" customWidth="1"/>
    <col min="16" max="16" width="12.26953125" style="18" customWidth="1"/>
    <col min="17" max="17" width="12" style="17" customWidth="1"/>
    <col min="18" max="18" width="28.453125" style="19" customWidth="1"/>
    <col min="19" max="19" width="11.81640625" style="19" customWidth="1"/>
    <col min="20" max="22" width="8.1796875" style="19"/>
    <col min="23" max="24" width="8.1796875" style="33"/>
    <col min="25" max="16384" width="8.1796875" style="17"/>
  </cols>
  <sheetData>
    <row r="3" spans="1:24" x14ac:dyDescent="0.35">
      <c r="V3" s="17"/>
    </row>
    <row r="4" spans="1:24" x14ac:dyDescent="0.35">
      <c r="V4" s="17"/>
    </row>
    <row r="10" spans="1:24" x14ac:dyDescent="0.35">
      <c r="A10" s="151" t="s">
        <v>0</v>
      </c>
      <c r="B10" s="151"/>
      <c r="C10" s="151"/>
      <c r="F10" s="151" t="s">
        <v>1</v>
      </c>
      <c r="G10" s="151"/>
      <c r="H10" s="136" t="s">
        <v>39</v>
      </c>
      <c r="I10" s="137"/>
      <c r="J10" s="137"/>
      <c r="K10" s="137"/>
      <c r="L10" s="137"/>
      <c r="M10" s="137"/>
      <c r="N10" s="137"/>
      <c r="O10" s="39"/>
    </row>
    <row r="11" spans="1:24" ht="15" customHeight="1" thickBot="1" x14ac:dyDescent="0.4">
      <c r="A11" s="136" t="s">
        <v>77</v>
      </c>
      <c r="B11" s="136"/>
      <c r="C11" s="136"/>
      <c r="D11" s="136"/>
      <c r="I11" s="138"/>
      <c r="J11" s="138"/>
      <c r="K11" s="138"/>
      <c r="L11" s="138"/>
      <c r="M11" s="138"/>
      <c r="N11" s="138"/>
      <c r="O11" s="138"/>
      <c r="P11" s="138"/>
      <c r="Q11" s="138"/>
      <c r="R11" s="20"/>
    </row>
    <row r="12" spans="1:24" ht="46.5" thickBot="1" x14ac:dyDescent="0.4">
      <c r="A12" s="136"/>
      <c r="B12" s="136"/>
      <c r="C12" s="136"/>
      <c r="D12" s="136"/>
      <c r="E12" s="21"/>
      <c r="I12" s="22" t="s">
        <v>2</v>
      </c>
      <c r="J12" s="23" t="s">
        <v>51</v>
      </c>
      <c r="K12" s="23" t="s">
        <v>56</v>
      </c>
      <c r="L12" s="23" t="s">
        <v>3</v>
      </c>
      <c r="M12" s="23" t="s">
        <v>4</v>
      </c>
      <c r="N12" s="23" t="s">
        <v>5</v>
      </c>
      <c r="O12" s="23" t="s">
        <v>83</v>
      </c>
      <c r="P12" s="23" t="s">
        <v>6</v>
      </c>
      <c r="Q12" s="23" t="s">
        <v>7</v>
      </c>
      <c r="R12" s="24" t="s">
        <v>38</v>
      </c>
      <c r="W12" s="34"/>
    </row>
    <row r="13" spans="1:24" x14ac:dyDescent="0.35">
      <c r="A13" s="136"/>
      <c r="B13" s="136"/>
      <c r="C13" s="136"/>
      <c r="D13" s="136"/>
      <c r="E13" s="21"/>
      <c r="I13" s="130" t="s">
        <v>132</v>
      </c>
      <c r="J13" s="133" t="s">
        <v>133</v>
      </c>
      <c r="K13" s="60" t="s">
        <v>134</v>
      </c>
      <c r="L13" s="60" t="s">
        <v>17</v>
      </c>
      <c r="M13" s="67"/>
      <c r="N13" s="60"/>
      <c r="O13" s="60"/>
      <c r="P13" s="62"/>
      <c r="Q13" s="62"/>
      <c r="R13" s="61" t="str">
        <f>IF(LEN($W13)&gt;0,IF($X$13=TRUE,"Please enter first and last name",W13),"")</f>
        <v>Complete</v>
      </c>
      <c r="T13" s="25"/>
      <c r="W13" s="16" t="str">
        <f>IF(LEN($L13&amp;$M13&amp;$N13&amp;$O13&amp;$P13&amp;$Q13)&gt;0,IF(ISERROR(VLOOKUP($L13&amp;$M13&amp;$N13&amp;$O13&amp;$P13&amp;$Q13,Formula!$H:$O,8,0)),"Incomplete",(VLOOKUP($L13&amp;$M13&amp;$N13&amp;$O13&amp;$P13&amp;$Q13,Formula!$H:$O,8,0))),"")</f>
        <v>Complete</v>
      </c>
      <c r="X13" s="29" t="b">
        <f>OR(LEN($D$24)&gt;0,LEN($G$24)&gt;0)</f>
        <v>0</v>
      </c>
    </row>
    <row r="14" spans="1:24" x14ac:dyDescent="0.35">
      <c r="A14" s="136"/>
      <c r="B14" s="136"/>
      <c r="C14" s="136"/>
      <c r="D14" s="136"/>
      <c r="E14" s="26"/>
      <c r="I14" s="131"/>
      <c r="J14" s="134"/>
      <c r="K14" s="56"/>
      <c r="L14" s="56"/>
      <c r="M14" s="56"/>
      <c r="N14" s="56"/>
      <c r="O14" s="56"/>
      <c r="P14" s="63"/>
      <c r="Q14" s="63"/>
      <c r="R14" s="57" t="str">
        <f t="shared" ref="R14:R32" si="0">IF(LEN($W14)&gt;0,IF($X$13=TRUE,"Please enter first and last name",W14),"")</f>
        <v/>
      </c>
      <c r="S14" s="25"/>
      <c r="T14" s="25"/>
      <c r="W14" s="16" t="str">
        <f>IF(LEN($L14&amp;$M14&amp;$N14&amp;$O14&amp;$P14&amp;$Q14)&gt;0,IF(ISERROR(VLOOKUP($L14&amp;$M14&amp;$N14&amp;$O14&amp;$P14&amp;$Q14,Formula!$H:$O,8,0)),"Incomplete",(VLOOKUP($L14&amp;$M14&amp;$N14&amp;$O14&amp;$P14&amp;$Q14,Formula!$H:$O,8,0))),"")</f>
        <v/>
      </c>
    </row>
    <row r="15" spans="1:24" ht="14.5" customHeight="1" x14ac:dyDescent="0.35">
      <c r="B15" s="40"/>
      <c r="C15" s="40"/>
      <c r="D15" s="40"/>
      <c r="E15" s="40"/>
      <c r="F15" s="40"/>
      <c r="G15" s="40"/>
      <c r="I15" s="131"/>
      <c r="J15" s="134"/>
      <c r="K15" s="56"/>
      <c r="L15" s="56"/>
      <c r="M15" s="56"/>
      <c r="N15" s="56"/>
      <c r="O15" s="56"/>
      <c r="P15" s="63"/>
      <c r="Q15" s="63"/>
      <c r="R15" s="57" t="str">
        <f t="shared" si="0"/>
        <v/>
      </c>
      <c r="T15" s="25"/>
      <c r="W15" s="16" t="str">
        <f>IF(LEN($L15&amp;$M15&amp;$N15&amp;$O15&amp;$P15&amp;$Q15)&gt;0,IF(ISERROR(VLOOKUP($L15&amp;$M15&amp;$N15&amp;$O15&amp;$P15&amp;$Q15,Formula!$H:$O,8,0)),"Incomplete",(VLOOKUP($L15&amp;$M15&amp;$N15&amp;$O15&amp;$P15&amp;$Q15,Formula!$H:$O,8,0))),"")</f>
        <v/>
      </c>
    </row>
    <row r="16" spans="1:24" ht="15" customHeight="1" thickBot="1" x14ac:dyDescent="0.4">
      <c r="A16" s="150" t="s">
        <v>10</v>
      </c>
      <c r="B16" s="150"/>
      <c r="C16" s="150"/>
      <c r="D16" s="150"/>
      <c r="E16" s="150"/>
      <c r="F16" s="150"/>
      <c r="G16" s="150"/>
      <c r="I16" s="132"/>
      <c r="J16" s="135"/>
      <c r="K16" s="58"/>
      <c r="L16" s="58"/>
      <c r="M16" s="58"/>
      <c r="N16" s="58"/>
      <c r="O16" s="58"/>
      <c r="P16" s="64"/>
      <c r="Q16" s="64"/>
      <c r="R16" s="59" t="str">
        <f t="shared" si="0"/>
        <v/>
      </c>
      <c r="T16" s="25"/>
      <c r="W16" s="16" t="str">
        <f>IF(LEN($L16&amp;$M16&amp;$N16&amp;$O16&amp;$P16&amp;$Q16)&gt;0,IF(ISERROR(VLOOKUP($L16&amp;$M16&amp;$N16&amp;$O16&amp;$P16&amp;$Q16,Formula!$H:$O,8,0)),"Incomplete",(VLOOKUP($L16&amp;$M16&amp;$N16&amp;$O16&amp;$P16&amp;$Q16,Formula!$H:$O,8,0))),"")</f>
        <v/>
      </c>
    </row>
    <row r="17" spans="1:23" x14ac:dyDescent="0.35">
      <c r="A17" s="150"/>
      <c r="B17" s="150"/>
      <c r="C17" s="150"/>
      <c r="D17" s="150"/>
      <c r="E17" s="150"/>
      <c r="F17" s="150"/>
      <c r="G17" s="150"/>
      <c r="I17" s="130"/>
      <c r="J17" s="133"/>
      <c r="K17" s="60"/>
      <c r="L17" s="60"/>
      <c r="M17" s="60"/>
      <c r="N17" s="60"/>
      <c r="O17" s="60"/>
      <c r="P17" s="62"/>
      <c r="Q17" s="62"/>
      <c r="R17" s="61" t="str">
        <f t="shared" si="0"/>
        <v/>
      </c>
      <c r="T17" s="25"/>
      <c r="W17" s="16" t="str">
        <f>IF(LEN($L17&amp;$M17&amp;$N17&amp;$O17&amp;$P17&amp;$Q17)&gt;0,IF(ISERROR(VLOOKUP($L17&amp;$M17&amp;$N17&amp;$O17&amp;$P17&amp;$Q17,Formula!$H:$O,8,0)),"Incomplete",(VLOOKUP($L17&amp;$M17&amp;$N17&amp;$O17&amp;$P17&amp;$Q17,Formula!$H:$O,8,0))),"")</f>
        <v/>
      </c>
    </row>
    <row r="18" spans="1:23" x14ac:dyDescent="0.35">
      <c r="A18" s="150"/>
      <c r="B18" s="150"/>
      <c r="C18" s="150"/>
      <c r="D18" s="150"/>
      <c r="E18" s="150"/>
      <c r="F18" s="150"/>
      <c r="G18" s="150"/>
      <c r="I18" s="131"/>
      <c r="J18" s="134"/>
      <c r="K18" s="56"/>
      <c r="L18" s="56"/>
      <c r="M18" s="56"/>
      <c r="N18" s="56"/>
      <c r="O18" s="56"/>
      <c r="P18" s="63"/>
      <c r="Q18" s="63"/>
      <c r="R18" s="57" t="str">
        <f t="shared" si="0"/>
        <v/>
      </c>
      <c r="T18" s="25"/>
      <c r="W18" s="16" t="str">
        <f>IF(LEN($L18&amp;$M18&amp;$N18&amp;$O18&amp;$P18&amp;$Q18)&gt;0,IF(ISERROR(VLOOKUP($L18&amp;$M18&amp;$N18&amp;$O18&amp;$P18&amp;$Q18,Formula!$H:$O,8,0)),"Incomplete",(VLOOKUP($L18&amp;$M18&amp;$N18&amp;$O18&amp;$P18&amp;$Q18,Formula!$H:$O,8,0))),"")</f>
        <v/>
      </c>
    </row>
    <row r="19" spans="1:23" x14ac:dyDescent="0.35">
      <c r="A19" s="150"/>
      <c r="B19" s="150"/>
      <c r="C19" s="150"/>
      <c r="D19" s="150"/>
      <c r="E19" s="150"/>
      <c r="F19" s="150"/>
      <c r="G19" s="150"/>
      <c r="I19" s="131"/>
      <c r="J19" s="134"/>
      <c r="K19" s="56"/>
      <c r="L19" s="56"/>
      <c r="M19" s="56"/>
      <c r="N19" s="56"/>
      <c r="O19" s="56"/>
      <c r="P19" s="63"/>
      <c r="Q19" s="63"/>
      <c r="R19" s="57" t="str">
        <f t="shared" si="0"/>
        <v/>
      </c>
      <c r="T19" s="25"/>
      <c r="W19" s="16" t="str">
        <f>IF(LEN($L19&amp;$M19&amp;$N19&amp;$O19&amp;$P19&amp;$Q19)&gt;0,IF(ISERROR(VLOOKUP($L19&amp;$M19&amp;$N19&amp;$O19&amp;$P19&amp;$Q19,Formula!$H:$O,8,0)),"Incomplete",(VLOOKUP($L19&amp;$M19&amp;$N19&amp;$O19&amp;$P19&amp;$Q19,Formula!$H:$O,8,0))),"")</f>
        <v/>
      </c>
    </row>
    <row r="20" spans="1:23" ht="15" customHeight="1" thickBot="1" x14ac:dyDescent="0.4">
      <c r="A20" s="150"/>
      <c r="B20" s="150"/>
      <c r="C20" s="150"/>
      <c r="D20" s="150"/>
      <c r="E20" s="150"/>
      <c r="F20" s="150"/>
      <c r="G20" s="150"/>
      <c r="I20" s="132"/>
      <c r="J20" s="135"/>
      <c r="K20" s="58"/>
      <c r="L20" s="58"/>
      <c r="M20" s="58"/>
      <c r="N20" s="58"/>
      <c r="O20" s="58"/>
      <c r="P20" s="64"/>
      <c r="Q20" s="64"/>
      <c r="R20" s="59" t="str">
        <f t="shared" si="0"/>
        <v/>
      </c>
      <c r="W20" s="16" t="str">
        <f>IF(LEN($L20&amp;$M20&amp;$N20&amp;$O20&amp;$P20&amp;$Q20)&gt;0,IF(ISERROR(VLOOKUP($L20&amp;$M20&amp;$N20&amp;$O20&amp;$P20&amp;$Q20,Formula!$H:$O,8,0)),"Incomplete",(VLOOKUP($L20&amp;$M20&amp;$N20&amp;$O20&amp;$P20&amp;$Q20,Formula!$H:$O,8,0))),"")</f>
        <v/>
      </c>
    </row>
    <row r="21" spans="1:23" ht="14.9" customHeight="1" x14ac:dyDescent="0.35">
      <c r="A21" s="150"/>
      <c r="B21" s="150"/>
      <c r="C21" s="150"/>
      <c r="D21" s="150"/>
      <c r="E21" s="150"/>
      <c r="F21" s="150"/>
      <c r="G21" s="150"/>
      <c r="I21" s="130"/>
      <c r="J21" s="133"/>
      <c r="K21" s="60"/>
      <c r="L21" s="60"/>
      <c r="M21" s="60"/>
      <c r="N21" s="60"/>
      <c r="O21" s="60"/>
      <c r="P21" s="62"/>
      <c r="Q21" s="62"/>
      <c r="R21" s="61" t="str">
        <f t="shared" si="0"/>
        <v/>
      </c>
      <c r="T21" s="25"/>
      <c r="W21" s="16" t="str">
        <f>IF(LEN($L21&amp;$M21&amp;$N21&amp;$O21&amp;$P21&amp;$Q21)&gt;0,IF(ISERROR(VLOOKUP($L21&amp;$M21&amp;$N21&amp;$O21&amp;$P21&amp;$Q21,Formula!$H:$O,8,0)),"Incomplete",(VLOOKUP($L21&amp;$M21&amp;$N21&amp;$O21&amp;$P21&amp;$Q21,Formula!$H:$O,8,0))),"")</f>
        <v/>
      </c>
    </row>
    <row r="22" spans="1:23" ht="14.9" customHeight="1" x14ac:dyDescent="0.35">
      <c r="A22" s="150"/>
      <c r="B22" s="150"/>
      <c r="C22" s="150"/>
      <c r="D22" s="150"/>
      <c r="E22" s="150"/>
      <c r="F22" s="150"/>
      <c r="G22" s="150"/>
      <c r="I22" s="131"/>
      <c r="J22" s="134"/>
      <c r="K22" s="56"/>
      <c r="L22" s="56"/>
      <c r="M22" s="56"/>
      <c r="N22" s="56"/>
      <c r="O22" s="56"/>
      <c r="P22" s="63"/>
      <c r="Q22" s="63"/>
      <c r="R22" s="57" t="str">
        <f t="shared" si="0"/>
        <v/>
      </c>
      <c r="T22" s="25"/>
      <c r="W22" s="16" t="str">
        <f>IF(LEN($L22&amp;$M22&amp;$N22&amp;$O22&amp;$P22&amp;$Q22)&gt;0,IF(ISERROR(VLOOKUP($L22&amp;$M22&amp;$N22&amp;$O22&amp;$P22&amp;$Q22,Formula!$H:$O,8,0)),"Incomplete",(VLOOKUP($L22&amp;$M22&amp;$N22&amp;$O22&amp;$P22&amp;$Q22,Formula!$H:$O,8,0))),"")</f>
        <v/>
      </c>
    </row>
    <row r="23" spans="1:23" ht="14.5" customHeight="1" x14ac:dyDescent="0.35">
      <c r="A23" s="150"/>
      <c r="B23" s="150"/>
      <c r="C23" s="150"/>
      <c r="D23" s="150"/>
      <c r="E23" s="150"/>
      <c r="F23" s="150"/>
      <c r="G23" s="150"/>
      <c r="I23" s="131"/>
      <c r="J23" s="134"/>
      <c r="K23" s="56"/>
      <c r="L23" s="56"/>
      <c r="M23" s="56"/>
      <c r="N23" s="56"/>
      <c r="O23" s="56"/>
      <c r="P23" s="63"/>
      <c r="Q23" s="63"/>
      <c r="R23" s="57" t="str">
        <f t="shared" si="0"/>
        <v/>
      </c>
      <c r="T23" s="25"/>
      <c r="W23" s="16" t="str">
        <f>IF(LEN($L23&amp;$M23&amp;$N23&amp;$O23&amp;$P23&amp;$Q23)&gt;0,IF(ISERROR(VLOOKUP($L23&amp;$M23&amp;$N23&amp;$O23&amp;$P23&amp;$Q23,Formula!$H:$O,8,0)),"Incomplete",(VLOOKUP($L23&amp;$M23&amp;$N23&amp;$O23&amp;$P23&amp;$Q23,Formula!$H:$O,8,0))),"")</f>
        <v/>
      </c>
    </row>
    <row r="24" spans="1:23" ht="15" customHeight="1" thickBot="1" x14ac:dyDescent="0.4">
      <c r="D24" s="28" t="str">
        <f>IF(LEN($D$25)=0,"Please enter 'First Name'","")</f>
        <v/>
      </c>
      <c r="G24" s="28" t="str">
        <f>IF(LEN($G$25)=0,"Please enter 'Last Name'","")</f>
        <v/>
      </c>
      <c r="I24" s="132"/>
      <c r="J24" s="135"/>
      <c r="K24" s="58"/>
      <c r="L24" s="58"/>
      <c r="M24" s="58"/>
      <c r="N24" s="58"/>
      <c r="O24" s="58"/>
      <c r="P24" s="64"/>
      <c r="Q24" s="64"/>
      <c r="R24" s="59" t="str">
        <f t="shared" si="0"/>
        <v/>
      </c>
      <c r="T24" s="25"/>
      <c r="W24" s="16" t="str">
        <f>IF(LEN($L24&amp;$M24&amp;$N24&amp;$O24&amp;$P24&amp;$Q24)&gt;0,IF(ISERROR(VLOOKUP($L24&amp;$M24&amp;$N24&amp;$O24&amp;$P24&amp;$Q24,Formula!$H:$O,8,0)),"Incomplete",(VLOOKUP($L24&amp;$M24&amp;$N24&amp;$O24&amp;$P24&amp;$Q24,Formula!$H:$O,8,0))),"")</f>
        <v/>
      </c>
    </row>
    <row r="25" spans="1:23" ht="14.5" customHeight="1" x14ac:dyDescent="0.35">
      <c r="A25" s="31" t="s">
        <v>11</v>
      </c>
      <c r="B25" s="30">
        <f ca="1">TODAY()</f>
        <v>44668</v>
      </c>
      <c r="C25" s="32" t="s">
        <v>12</v>
      </c>
      <c r="D25" s="66" t="s">
        <v>130</v>
      </c>
      <c r="E25" s="27"/>
      <c r="F25" s="32" t="s">
        <v>13</v>
      </c>
      <c r="G25" s="66" t="s">
        <v>131</v>
      </c>
      <c r="I25" s="130"/>
      <c r="J25" s="133"/>
      <c r="K25" s="60"/>
      <c r="L25" s="60"/>
      <c r="M25" s="60"/>
      <c r="N25" s="60"/>
      <c r="O25" s="60"/>
      <c r="P25" s="62"/>
      <c r="Q25" s="62"/>
      <c r="R25" s="61" t="str">
        <f t="shared" si="0"/>
        <v/>
      </c>
      <c r="T25" s="25"/>
      <c r="W25" s="16" t="str">
        <f>IF(LEN($L25&amp;$M25&amp;$N25&amp;$O25&amp;$P25&amp;$Q25)&gt;0,IF(ISERROR(VLOOKUP($L25&amp;$M25&amp;$N25&amp;$O25&amp;$P25&amp;$Q25,Formula!$H:$O,8,0)),"Incomplete",(VLOOKUP($L25&amp;$M25&amp;$N25&amp;$O25&amp;$P25&amp;$Q25,Formula!$H:$O,8,0))),"")</f>
        <v/>
      </c>
    </row>
    <row r="26" spans="1:23" x14ac:dyDescent="0.35">
      <c r="A26" s="41"/>
      <c r="B26" s="41"/>
      <c r="C26" s="149" t="s">
        <v>76</v>
      </c>
      <c r="D26" s="149"/>
      <c r="E26" s="149"/>
      <c r="F26" s="149"/>
      <c r="G26" s="149"/>
      <c r="I26" s="131"/>
      <c r="J26" s="134"/>
      <c r="K26" s="56"/>
      <c r="L26" s="56"/>
      <c r="M26" s="56"/>
      <c r="N26" s="56"/>
      <c r="O26" s="56"/>
      <c r="P26" s="63"/>
      <c r="Q26" s="63"/>
      <c r="R26" s="57" t="str">
        <f t="shared" si="0"/>
        <v/>
      </c>
      <c r="T26" s="25"/>
      <c r="W26" s="16" t="str">
        <f>IF(LEN($L26&amp;$M26&amp;$N26&amp;$O26&amp;$P26&amp;$Q26)&gt;0,IF(ISERROR(VLOOKUP($L26&amp;$M26&amp;$N26&amp;$O26&amp;$P26&amp;$Q26,Formula!$H:$O,8,0)),"Incomplete",(VLOOKUP($L26&amp;$M26&amp;$N26&amp;$O26&amp;$P26&amp;$Q26,Formula!$H:$O,8,0))),"")</f>
        <v/>
      </c>
    </row>
    <row r="27" spans="1:23" x14ac:dyDescent="0.35">
      <c r="A27" s="41"/>
      <c r="B27" s="41"/>
      <c r="C27" s="149"/>
      <c r="D27" s="149"/>
      <c r="E27" s="149"/>
      <c r="F27" s="149"/>
      <c r="G27" s="149"/>
      <c r="I27" s="131"/>
      <c r="J27" s="134"/>
      <c r="K27" s="56"/>
      <c r="L27" s="56"/>
      <c r="M27" s="56"/>
      <c r="N27" s="56"/>
      <c r="O27" s="56"/>
      <c r="P27" s="63"/>
      <c r="Q27" s="63"/>
      <c r="R27" s="57" t="str">
        <f t="shared" si="0"/>
        <v/>
      </c>
      <c r="T27" s="25"/>
      <c r="W27" s="16" t="str">
        <f>IF(LEN($L27&amp;$M27&amp;$N27&amp;$O27&amp;$P27&amp;$Q27)&gt;0,IF(ISERROR(VLOOKUP($L27&amp;$M27&amp;$N27&amp;$O27&amp;$P27&amp;$Q27,Formula!$H:$O,8,0)),"Incomplete",(VLOOKUP($L27&amp;$M27&amp;$N27&amp;$O27&amp;$P27&amp;$Q27,Formula!$H:$O,8,0))),"")</f>
        <v/>
      </c>
    </row>
    <row r="28" spans="1:23" ht="15" thickBot="1" x14ac:dyDescent="0.4">
      <c r="A28" s="148" t="s">
        <v>14</v>
      </c>
      <c r="B28" s="148"/>
      <c r="C28" s="148"/>
      <c r="D28" s="148"/>
      <c r="E28" s="148"/>
      <c r="F28" s="148"/>
      <c r="G28" s="148"/>
      <c r="I28" s="132"/>
      <c r="J28" s="135"/>
      <c r="K28" s="58"/>
      <c r="L28" s="58"/>
      <c r="M28" s="58"/>
      <c r="N28" s="58"/>
      <c r="O28" s="58"/>
      <c r="P28" s="64"/>
      <c r="Q28" s="64"/>
      <c r="R28" s="59" t="str">
        <f t="shared" si="0"/>
        <v/>
      </c>
      <c r="T28" s="25"/>
      <c r="W28" s="16" t="str">
        <f>IF(LEN($L28&amp;$M28&amp;$N28&amp;$O28&amp;$P28&amp;$Q28)&gt;0,IF(ISERROR(VLOOKUP($L28&amp;$M28&amp;$N28&amp;$O28&amp;$P28&amp;$Q28,Formula!$H:$O,8,0)),"Incomplete",(VLOOKUP($L28&amp;$M28&amp;$N28&amp;$O28&amp;$P28&amp;$Q28,Formula!$H:$O,8,0))),"")</f>
        <v/>
      </c>
    </row>
    <row r="29" spans="1:23" x14ac:dyDescent="0.35">
      <c r="A29" s="148"/>
      <c r="B29" s="148"/>
      <c r="C29" s="148"/>
      <c r="D29" s="148"/>
      <c r="E29" s="148"/>
      <c r="F29" s="148"/>
      <c r="G29" s="148"/>
      <c r="I29" s="130"/>
      <c r="J29" s="133"/>
      <c r="K29" s="60"/>
      <c r="L29" s="60"/>
      <c r="M29" s="60"/>
      <c r="N29" s="60"/>
      <c r="O29" s="60"/>
      <c r="P29" s="62"/>
      <c r="Q29" s="62"/>
      <c r="R29" s="61" t="str">
        <f t="shared" si="0"/>
        <v/>
      </c>
      <c r="T29" s="25"/>
      <c r="W29" s="16" t="str">
        <f>IF(LEN($L29&amp;$M29&amp;$N29&amp;$O29&amp;$P29&amp;$Q29)&gt;0,IF(ISERROR(VLOOKUP($L29&amp;$M29&amp;$N29&amp;$O29&amp;$P29&amp;$Q29,Formula!$H:$O,8,0)),"Incomplete",(VLOOKUP($L29&amp;$M29&amp;$N29&amp;$O29&amp;$P29&amp;$Q29,Formula!$H:$O,8,0))),"")</f>
        <v/>
      </c>
    </row>
    <row r="30" spans="1:23" x14ac:dyDescent="0.35">
      <c r="A30" s="148"/>
      <c r="B30" s="148"/>
      <c r="C30" s="148"/>
      <c r="D30" s="148"/>
      <c r="E30" s="148"/>
      <c r="F30" s="148"/>
      <c r="G30" s="148"/>
      <c r="I30" s="131"/>
      <c r="J30" s="134"/>
      <c r="K30" s="56"/>
      <c r="L30" s="56"/>
      <c r="M30" s="56"/>
      <c r="N30" s="56"/>
      <c r="O30" s="56"/>
      <c r="P30" s="63"/>
      <c r="Q30" s="63"/>
      <c r="R30" s="57" t="str">
        <f t="shared" si="0"/>
        <v/>
      </c>
      <c r="T30" s="25"/>
      <c r="W30" s="16" t="str">
        <f>IF(LEN($L30&amp;$M30&amp;$N30&amp;$O30&amp;$P30&amp;$Q30)&gt;0,IF(ISERROR(VLOOKUP($L30&amp;$M30&amp;$N30&amp;$O30&amp;$P30&amp;$Q30,Formula!$H:$O,8,0)),"Incomplete",(VLOOKUP($L30&amp;$M30&amp;$N30&amp;$O30&amp;$P30&amp;$Q30,Formula!$H:$O,8,0))),"")</f>
        <v/>
      </c>
    </row>
    <row r="31" spans="1:23" x14ac:dyDescent="0.35">
      <c r="A31" s="148"/>
      <c r="B31" s="148"/>
      <c r="C31" s="148"/>
      <c r="D31" s="148"/>
      <c r="E31" s="148"/>
      <c r="F31" s="148"/>
      <c r="G31" s="148"/>
      <c r="I31" s="131"/>
      <c r="J31" s="134"/>
      <c r="K31" s="56"/>
      <c r="L31" s="56"/>
      <c r="M31" s="56"/>
      <c r="N31" s="56"/>
      <c r="O31" s="56"/>
      <c r="P31" s="63"/>
      <c r="Q31" s="63"/>
      <c r="R31" s="57" t="str">
        <f t="shared" si="0"/>
        <v/>
      </c>
      <c r="T31" s="25"/>
      <c r="W31" s="16" t="str">
        <f>IF(LEN($L31&amp;$M31&amp;$N31&amp;$O31&amp;$P31&amp;$Q31)&gt;0,IF(ISERROR(VLOOKUP($L31&amp;$M31&amp;$N31&amp;$O31&amp;$P31&amp;$Q31,Formula!$H:$O,8,0)),"Incomplete",(VLOOKUP($L31&amp;$M31&amp;$N31&amp;$O31&amp;$P31&amp;$Q31,Formula!$H:$O,8,0))),"")</f>
        <v/>
      </c>
    </row>
    <row r="32" spans="1:23" ht="15" thickBot="1" x14ac:dyDescent="0.4">
      <c r="A32" s="148"/>
      <c r="B32" s="148"/>
      <c r="C32" s="148"/>
      <c r="D32" s="148"/>
      <c r="E32" s="148"/>
      <c r="F32" s="148"/>
      <c r="G32" s="148"/>
      <c r="I32" s="132"/>
      <c r="J32" s="135"/>
      <c r="K32" s="58"/>
      <c r="L32" s="58"/>
      <c r="M32" s="58"/>
      <c r="N32" s="58"/>
      <c r="O32" s="58"/>
      <c r="P32" s="64"/>
      <c r="Q32" s="64"/>
      <c r="R32" s="59" t="str">
        <f t="shared" si="0"/>
        <v/>
      </c>
      <c r="T32" s="25"/>
      <c r="W32" s="16" t="str">
        <f>IF(LEN($L32&amp;$M32&amp;$N32&amp;$O32&amp;$P32&amp;$Q32)&gt;0,IF(ISERROR(VLOOKUP($L32&amp;$M32&amp;$N32&amp;$O32&amp;$P32&amp;$Q32,Formula!$H:$O,8,0)),"Incomplete",(VLOOKUP($L32&amp;$M32&amp;$N32&amp;$O32&amp;$P32&amp;$Q32,Formula!$H:$O,8,0))),"")</f>
        <v/>
      </c>
    </row>
    <row r="33" spans="1:7" x14ac:dyDescent="0.35">
      <c r="A33" s="42"/>
      <c r="B33" s="42"/>
      <c r="C33" s="42"/>
      <c r="D33" s="42"/>
      <c r="E33" s="42"/>
      <c r="F33" s="42"/>
      <c r="G33" s="42"/>
    </row>
    <row r="34" spans="1:7" x14ac:dyDescent="0.35">
      <c r="A34" s="139" t="s">
        <v>15</v>
      </c>
      <c r="B34" s="140"/>
      <c r="C34" s="140"/>
      <c r="D34" s="140"/>
      <c r="E34" s="140"/>
      <c r="F34" s="140"/>
      <c r="G34" s="141"/>
    </row>
    <row r="35" spans="1:7" x14ac:dyDescent="0.35">
      <c r="A35" s="142"/>
      <c r="B35" s="143"/>
      <c r="C35" s="143"/>
      <c r="D35" s="143"/>
      <c r="E35" s="143"/>
      <c r="F35" s="143"/>
      <c r="G35" s="144"/>
    </row>
    <row r="36" spans="1:7" x14ac:dyDescent="0.35">
      <c r="A36" s="142"/>
      <c r="B36" s="143"/>
      <c r="C36" s="143"/>
      <c r="D36" s="143"/>
      <c r="E36" s="143"/>
      <c r="F36" s="143"/>
      <c r="G36" s="144"/>
    </row>
    <row r="37" spans="1:7" x14ac:dyDescent="0.35">
      <c r="A37" s="142"/>
      <c r="B37" s="143"/>
      <c r="C37" s="143"/>
      <c r="D37" s="143"/>
      <c r="E37" s="143"/>
      <c r="F37" s="143"/>
      <c r="G37" s="144"/>
    </row>
    <row r="38" spans="1:7" x14ac:dyDescent="0.35">
      <c r="A38" s="142"/>
      <c r="B38" s="143"/>
      <c r="C38" s="143"/>
      <c r="D38" s="143"/>
      <c r="E38" s="143"/>
      <c r="F38" s="143"/>
      <c r="G38" s="144"/>
    </row>
    <row r="39" spans="1:7" x14ac:dyDescent="0.35">
      <c r="A39" s="142"/>
      <c r="B39" s="143"/>
      <c r="C39" s="143"/>
      <c r="D39" s="143"/>
      <c r="E39" s="143"/>
      <c r="F39" s="143"/>
      <c r="G39" s="144"/>
    </row>
    <row r="40" spans="1:7" x14ac:dyDescent="0.35">
      <c r="A40" s="142"/>
      <c r="B40" s="143"/>
      <c r="C40" s="143"/>
      <c r="D40" s="143"/>
      <c r="E40" s="143"/>
      <c r="F40" s="143"/>
      <c r="G40" s="144"/>
    </row>
    <row r="41" spans="1:7" x14ac:dyDescent="0.35">
      <c r="A41" s="145"/>
      <c r="B41" s="146"/>
      <c r="C41" s="146"/>
      <c r="D41" s="146"/>
      <c r="E41" s="146"/>
      <c r="F41" s="146"/>
      <c r="G41" s="147"/>
    </row>
  </sheetData>
  <sheetProtection algorithmName="SHA-512" hashValue="E3nHPh6Ce1WDhYBP/S+V0zYcJ/3hn0w2/uJBcVwobNe+eH9XtDgACyKBqg8F7h7q0VDK7A3uLHdV0R7jOR5DmA==" saltValue="VqAdiwDEkDYQZM7hk8T2mA==" spinCount="100000" sheet="1" objects="1" scenarios="1"/>
  <mergeCells count="19">
    <mergeCell ref="A34:G41"/>
    <mergeCell ref="A28:G32"/>
    <mergeCell ref="C26:G27"/>
    <mergeCell ref="A16:G23"/>
    <mergeCell ref="A10:C10"/>
    <mergeCell ref="F10:G10"/>
    <mergeCell ref="A11:D14"/>
    <mergeCell ref="H10:N10"/>
    <mergeCell ref="I11:Q11"/>
    <mergeCell ref="J13:J16"/>
    <mergeCell ref="I13:I16"/>
    <mergeCell ref="J17:J20"/>
    <mergeCell ref="I17:I20"/>
    <mergeCell ref="I25:I28"/>
    <mergeCell ref="J25:J28"/>
    <mergeCell ref="J29:J32"/>
    <mergeCell ref="I29:I32"/>
    <mergeCell ref="I21:I24"/>
    <mergeCell ref="J21:J24"/>
  </mergeCells>
  <conditionalFormatting sqref="G25 D25">
    <cfRule type="containsBlanks" dxfId="79" priority="327">
      <formula>LEN(TRIM(D25))=0</formula>
    </cfRule>
  </conditionalFormatting>
  <conditionalFormatting sqref="G25">
    <cfRule type="notContainsBlanks" dxfId="78" priority="318">
      <formula>LEN(TRIM(G25))&gt;0</formula>
    </cfRule>
  </conditionalFormatting>
  <conditionalFormatting sqref="R13:R32">
    <cfRule type="cellIs" dxfId="77" priority="258" operator="equal">
      <formula>"Please enter first and last name"</formula>
    </cfRule>
    <cfRule type="cellIs" dxfId="76" priority="312" operator="equal">
      <formula>"Complete"</formula>
    </cfRule>
    <cfRule type="cellIs" dxfId="75" priority="313" operator="equal">
      <formula>"Invalid/Incomplete"</formula>
    </cfRule>
  </conditionalFormatting>
  <conditionalFormatting sqref="R13:R32">
    <cfRule type="cellIs" dxfId="74" priority="300" operator="equal">
      <formula>"Incomplete"</formula>
    </cfRule>
  </conditionalFormatting>
  <conditionalFormatting sqref="S14 T13:T19 T21:T22">
    <cfRule type="cellIs" dxfId="73" priority="271" operator="equal">
      <formula>"Valid"</formula>
    </cfRule>
    <cfRule type="cellIs" dxfId="72" priority="272" operator="equal">
      <formula>"Invalid/Incomplete"</formula>
    </cfRule>
  </conditionalFormatting>
  <conditionalFormatting sqref="S14 T13:T19 T21:T22">
    <cfRule type="cellIs" dxfId="71" priority="270" operator="equal">
      <formula>"Invalid/Incomplete"</formula>
    </cfRule>
  </conditionalFormatting>
  <conditionalFormatting sqref="T23:T32">
    <cfRule type="cellIs" dxfId="70" priority="265" operator="equal">
      <formula>"Valid"</formula>
    </cfRule>
    <cfRule type="cellIs" dxfId="69" priority="266" operator="equal">
      <formula>"Invalid/Incomplete"</formula>
    </cfRule>
  </conditionalFormatting>
  <conditionalFormatting sqref="T23:T32">
    <cfRule type="cellIs" dxfId="68" priority="264" operator="equal">
      <formula>"Invalid/Incomplete"</formula>
    </cfRule>
  </conditionalFormatting>
  <conditionalFormatting sqref="R13:R32">
    <cfRule type="cellIs" dxfId="67" priority="253" operator="equal">
      <formula>"Incomplete/Incorrect Information"</formula>
    </cfRule>
  </conditionalFormatting>
  <conditionalFormatting sqref="L13:L32">
    <cfRule type="expression" dxfId="66" priority="14">
      <formula>OR(LEN($L13)&gt;0)</formula>
    </cfRule>
    <cfRule type="containsBlanks" dxfId="65" priority="101">
      <formula>LEN(TRIM(L13))=0</formula>
    </cfRule>
  </conditionalFormatting>
  <conditionalFormatting sqref="M13:M32">
    <cfRule type="expression" dxfId="64" priority="13">
      <formula>OR(LEN($M13)&gt;0)</formula>
    </cfRule>
    <cfRule type="expression" dxfId="63" priority="100">
      <formula>AND(LEN($M13)=0,OR($L13="Yes"))</formula>
    </cfRule>
  </conditionalFormatting>
  <conditionalFormatting sqref="N13:Q32">
    <cfRule type="expression" dxfId="62" priority="23">
      <formula>AND($L13 = "Yes", OR($M13 = "_LR44_", $M13 = "Alkaline", $M13 = "Carbon_Zinc", $M13 = "Nickel_Cadmium", $M13 = "Nickel_Metal_Hydride", $M13 = "Silver_Oxide", $M13 = "Zinc", $M13 = "Zinc_air", $M13 = "Zinc_Carbon"))</formula>
    </cfRule>
  </conditionalFormatting>
  <conditionalFormatting sqref="M13:Q32">
    <cfRule type="expression" dxfId="61" priority="22">
      <formula>OR($L13="No")</formula>
    </cfRule>
  </conditionalFormatting>
  <conditionalFormatting sqref="N13:N32">
    <cfRule type="expression" dxfId="60" priority="12">
      <formula>OR(LEN($N13)&gt;0)</formula>
    </cfRule>
    <cfRule type="expression" dxfId="59" priority="21">
      <formula>AND(LEN($N13)=0,OR($M13="_18650_",$M13="Lithium_cobalt_oxide", $M13="Lithium_Ion", $M13="Lithium_iron_phosphate", $M13="Lithium_nickel_manganese_cobalt_oxide", $M13="Lithium_Polymer", $M13="Lithium_titanate", $M13="Lithium_Metal", $M13="Lithium_thionyl_chloride", $M13="_CR2032_",$M13="Lead_Acid", $M13="Lead_Calcium"))</formula>
    </cfRule>
  </conditionalFormatting>
  <conditionalFormatting sqref="Q13:Q32">
    <cfRule type="expression" dxfId="58" priority="9">
      <formula>OR(LEN($Q13)&gt;0)</formula>
    </cfRule>
    <cfRule type="expression" dxfId="57" priority="17">
      <formula>AND(LEN($Q13)=0,OR($M13="Lead_Acid", $M13="Lead_Calcium"))</formula>
    </cfRule>
    <cfRule type="expression" dxfId="56" priority="19">
      <formula>AND(LEN($Q13)=0,OR($M13="_18650_",$M13="Lithium_cobalt_oxide", $M13="Lithium_Ion", $M13="Lithium_iron_phosphate", $M13="Lithium_nickel_manganese_cobalt_oxide", $M13="Lithium_Polymer", $M13="Lithium_titanate", $M13="Lithium_Metal", $M13="Lithium_thionyl_chloride", $M13="_CR2032_"))</formula>
    </cfRule>
  </conditionalFormatting>
  <conditionalFormatting sqref="O13:O32">
    <cfRule type="expression" dxfId="55" priority="11">
      <formula>OR(LEN($O13)&gt;0)</formula>
    </cfRule>
    <cfRule type="expression" dxfId="54" priority="18">
      <formula>AND(LEN($O13)=0,OR($M13="Lithium_Metal", $M13="Lithium_thionyl_chloride", $M13="_CR2032_", $M13="Lead_Acid", $M13="Lead_Calcium"))</formula>
    </cfRule>
    <cfRule type="expression" dxfId="53" priority="20">
      <formula>AND(LEN($O13)=0,OR($M13="_18650_",$M13="Lithium_cobalt_oxide", $M13="Lithium_Ion", $M13="Lithium_iron_phosphate", $M13="Lithium_nickel_manganese_cobalt_oxide", $M13="Lithium_Polymer", $M13="Lithium_titanate"))</formula>
    </cfRule>
  </conditionalFormatting>
  <conditionalFormatting sqref="P13:P32">
    <cfRule type="expression" dxfId="52" priority="10">
      <formula>OR(LEN($P13)&gt;0)</formula>
    </cfRule>
    <cfRule type="expression" dxfId="51" priority="15">
      <formula>AND(LEN($P13)=0,OR($M13="Lithium_Metal", $M13="Lithium_thionyl_chloride", $M13="_CR2032_", $M13="Lead_Acid", $M13="Lead_Calcium"))</formula>
    </cfRule>
    <cfRule type="expression" dxfId="50" priority="16">
      <formula>AND(LEN($P13)=0,OR($M13="_18650_",$M13="Lithium_cobalt_oxide", $M13="Lithium_Ion", $M13="Lithium_iron_phosphate", $M13="Lithium_nickel_manganese_cobalt_oxide", $M13="Lithium_Polymer", $M13="Lithium_titanate"))</formula>
    </cfRule>
  </conditionalFormatting>
  <conditionalFormatting sqref="K13:K32">
    <cfRule type="expression" dxfId="49" priority="6">
      <formula>OR(LEN($K13)&gt;0)</formula>
    </cfRule>
    <cfRule type="expression" dxfId="48" priority="7">
      <formula>OR(LEN($K13)=0)</formula>
    </cfRule>
  </conditionalFormatting>
  <conditionalFormatting sqref="I13:I32">
    <cfRule type="notContainsBlanks" dxfId="47" priority="3">
      <formula>LEN(TRIM(I13))&gt;0</formula>
    </cfRule>
    <cfRule type="containsBlanks" dxfId="46" priority="5">
      <formula>LEN(TRIM(I13))=0</formula>
    </cfRule>
  </conditionalFormatting>
  <conditionalFormatting sqref="J13:J32">
    <cfRule type="notContainsBlanks" dxfId="45" priority="2">
      <formula>LEN(TRIM(J13))&gt;0</formula>
    </cfRule>
    <cfRule type="containsBlanks" dxfId="44" priority="4">
      <formula>LEN(TRIM(J13))=0</formula>
    </cfRule>
  </conditionalFormatting>
  <conditionalFormatting sqref="D25">
    <cfRule type="notContainsBlanks" dxfId="43" priority="1">
      <formula>LEN(TRIM(D25))&gt;0</formula>
    </cfRule>
  </conditionalFormatting>
  <dataValidations xWindow="990" yWindow="633" count="9">
    <dataValidation allowBlank="1" showErrorMessage="1" prompt="Optional - You can enter here the ASIN (e.g. B0023M098N) of an additional product you want to provide information for" sqref="A34" xr:uid="{00000000-0002-0000-0000-000000000000}"/>
    <dataValidation type="custom" allowBlank="1" showInputMessage="1" showErrorMessage="1" sqref="D25" xr:uid="{00000000-0002-0000-0000-000001000000}">
      <formula1>ISNUMBER(SUMPRODUCT(SEARCH(MID(A1,ROW(INDIRECT("1:"&amp;LEN(A1))),1),"0123456789abcdefghijklmnopqrstuvwxyzABCDEFGHIJKLMNOPQRSTUVWXYZ")))</formula1>
    </dataValidation>
    <dataValidation type="textLength" operator="equal" allowBlank="1" showInputMessage="1" showErrorMessage="1" errorTitle="ASIN number incomplete" error="Please enter 10 digit alphanumeric ASIN number." sqref="I13:I32" xr:uid="{00000000-0002-0000-0000-000002000000}">
      <formula1>10</formula1>
    </dataValidation>
    <dataValidation type="list" showInputMessage="1" showErrorMessage="1" prompt="In case of Lithium Ion battery type, please enter no. of cells." sqref="O13:O32" xr:uid="{00000000-0002-0000-0000-000003000000}">
      <formula1>IF(P13="",INDIRECT(M13))</formula1>
    </dataValidation>
    <dataValidation type="list" showInputMessage="1" showErrorMessage="1" prompt="Select the battery composition in the drop down. The battery composition can generally be found on the battery itself." sqref="M13:M32" xr:uid="{00000000-0002-0000-0000-000004000000}">
      <formula1>IF(AND(O13="",Q13=""),INDIRECT(L13))</formula1>
    </dataValidation>
    <dataValidation type="list" showInputMessage="1" showErrorMessage="1" prompt="Enter here the energy content in Watt-hours (Wh) of the lithium ion battery." sqref="P13:P32" xr:uid="{00000000-0002-0000-0000-000005000000}">
      <formula1>INDIRECT(O13)</formula1>
    </dataValidation>
    <dataValidation allowBlank="1" showInputMessage="1" showErrorMessage="1" prompt="Enter here the name of your product, as it appears on the detail page (Amazon webpage)." sqref="J13:J32" xr:uid="{00000000-0002-0000-0000-000006000000}"/>
    <dataValidation allowBlank="1" showInputMessage="1" showErrorMessage="1" prompt="If your product comes with different battery items, please fill out one row per item. The item name should then be the one of the item you're filling information for." sqref="K13" xr:uid="{00000000-0002-0000-0000-000007000000}"/>
    <dataValidation allowBlank="1" showInputMessage="1" showErrorMessage="1" prompt="If your product comes with different battery items, please fill out one row per item. The item name should then be the one of the item you're filling information for. " sqref="K14:K32" xr:uid="{00000000-0002-0000-0000-00000800000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xWindow="990" yWindow="633" count="3">
        <x14:dataValidation type="list" allowBlank="1" showInputMessage="1" showErrorMessage="1" prompt="Select &quot;Yes&quot; if your product is a battery or if it is sold with batteries, even if they are non-removeable and/or non-rechargeable. Else, select &quot;No&quot;." xr:uid="{00000000-0002-0000-0000-000009000000}">
          <x14:formula1>
            <xm:f>IF('Formula 2'!I19=TRUE,IF(M13="",Formula!$A$2:$A$3))</xm:f>
          </x14:formula1>
          <xm:sqref>L13:L32</xm:sqref>
        </x14:dataValidation>
        <x14:dataValidation type="list" allowBlank="1" showInputMessage="1" showErrorMessage="1" prompt="Select the battery packaging based on the definitions given in the instructions tab" xr:uid="{00000000-0002-0000-0000-00000A000000}">
          <x14:formula1>
            <xm:f>IF('Formula 2'!E19=TRUE,Formula!$C$2:$C$5)</xm:f>
          </x14:formula1>
          <xm:sqref>N13:N32</xm:sqref>
        </x14:dataValidation>
        <x14:dataValidation type="list" allowBlank="1" showInputMessage="1" showErrorMessage="1" prompt="If your product is or comes with a lead acid battery, select in the drop down if it is spillable or non-spillable." xr:uid="{00000000-0002-0000-0000-00000B000000}">
          <x14:formula1>
            <xm:f>IF('Formula 2'!G19=TRUE,Formula!$E$2:$E$4)</xm:f>
          </x14:formula1>
          <xm:sqref>Q13:Q32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24"/>
  <sheetViews>
    <sheetView workbookViewId="0">
      <selection activeCell="L14" sqref="L14"/>
    </sheetView>
  </sheetViews>
  <sheetFormatPr defaultColWidth="8.81640625" defaultRowHeight="12.5" x14ac:dyDescent="0.25"/>
  <cols>
    <col min="1" max="1" width="8.81640625" style="78"/>
    <col min="2" max="2" width="82.1796875" style="78" bestFit="1" customWidth="1"/>
    <col min="3" max="16384" width="8.81640625" style="78"/>
  </cols>
  <sheetData>
    <row r="1" spans="1:11" x14ac:dyDescent="0.25">
      <c r="A1" s="196" t="s">
        <v>110</v>
      </c>
      <c r="B1" s="198" t="s">
        <v>40</v>
      </c>
      <c r="C1" s="198"/>
      <c r="D1" s="198"/>
      <c r="E1" s="198"/>
      <c r="F1" s="198"/>
      <c r="G1" s="198"/>
      <c r="H1" s="198"/>
      <c r="I1" s="198"/>
      <c r="J1" s="198"/>
      <c r="K1" s="198"/>
    </row>
    <row r="2" spans="1:11" x14ac:dyDescent="0.25">
      <c r="A2" s="197"/>
      <c r="B2" s="198"/>
      <c r="C2" s="198"/>
      <c r="D2" s="198"/>
      <c r="E2" s="198"/>
      <c r="F2" s="198"/>
      <c r="G2" s="198"/>
      <c r="H2" s="198"/>
      <c r="I2" s="198"/>
      <c r="J2" s="198"/>
      <c r="K2" s="198"/>
    </row>
    <row r="3" spans="1:11" ht="13" x14ac:dyDescent="0.25">
      <c r="A3" s="79"/>
      <c r="B3" s="80"/>
      <c r="C3" s="80"/>
      <c r="D3" s="80"/>
      <c r="E3" s="80"/>
      <c r="F3" s="80"/>
      <c r="G3" s="80"/>
      <c r="H3" s="80"/>
      <c r="I3" s="80"/>
      <c r="J3" s="80"/>
      <c r="K3" s="80"/>
    </row>
    <row r="4" spans="1:11" x14ac:dyDescent="0.25">
      <c r="A4" s="79"/>
      <c r="B4" s="193" t="s">
        <v>107</v>
      </c>
      <c r="C4" s="193"/>
      <c r="D4" s="193"/>
      <c r="E4" s="193"/>
      <c r="F4" s="193"/>
      <c r="G4" s="193"/>
      <c r="H4" s="193"/>
      <c r="I4" s="193"/>
      <c r="J4" s="193"/>
      <c r="K4" s="193"/>
    </row>
    <row r="5" spans="1:11" x14ac:dyDescent="0.25">
      <c r="A5" s="79"/>
      <c r="B5" s="193"/>
      <c r="C5" s="193"/>
      <c r="D5" s="193"/>
      <c r="E5" s="193"/>
      <c r="F5" s="193"/>
      <c r="G5" s="193"/>
      <c r="H5" s="193"/>
      <c r="I5" s="193"/>
      <c r="J5" s="193"/>
      <c r="K5" s="193"/>
    </row>
    <row r="6" spans="1:11" s="82" customFormat="1" ht="13" x14ac:dyDescent="0.25">
      <c r="A6" s="69"/>
      <c r="B6" s="81" t="s">
        <v>42</v>
      </c>
      <c r="C6" s="72"/>
      <c r="D6" s="72"/>
      <c r="E6" s="72"/>
      <c r="F6" s="72"/>
      <c r="G6" s="72"/>
      <c r="H6" s="72"/>
      <c r="I6" s="72"/>
      <c r="J6" s="72"/>
      <c r="K6" s="72"/>
    </row>
    <row r="7" spans="1:11" s="82" customFormat="1" ht="13.5" thickBot="1" x14ac:dyDescent="0.3">
      <c r="A7" s="69"/>
      <c r="B7" s="81"/>
      <c r="C7" s="72"/>
      <c r="D7" s="72"/>
      <c r="E7" s="72"/>
      <c r="F7" s="72"/>
      <c r="G7" s="72"/>
      <c r="H7" s="72"/>
      <c r="I7" s="72"/>
      <c r="J7" s="72"/>
      <c r="K7" s="72"/>
    </row>
    <row r="8" spans="1:11" s="82" customFormat="1" ht="26.5" thickBot="1" x14ac:dyDescent="0.3">
      <c r="A8" s="71">
        <v>1</v>
      </c>
      <c r="B8" s="83" t="s">
        <v>103</v>
      </c>
      <c r="C8" s="86"/>
      <c r="D8" s="86"/>
      <c r="E8" s="86"/>
      <c r="F8" s="86"/>
      <c r="G8" s="86"/>
      <c r="H8" s="87"/>
      <c r="I8" s="72"/>
      <c r="J8" s="72"/>
      <c r="K8" s="72"/>
    </row>
    <row r="9" spans="1:11" s="82" customFormat="1" ht="13" x14ac:dyDescent="0.25">
      <c r="A9" s="69"/>
      <c r="B9" s="81"/>
      <c r="C9" s="72"/>
      <c r="D9" s="72"/>
      <c r="E9" s="72"/>
      <c r="F9" s="72"/>
      <c r="G9" s="72"/>
      <c r="H9" s="84"/>
      <c r="I9" s="72"/>
      <c r="J9" s="72"/>
      <c r="K9" s="72"/>
    </row>
    <row r="10" spans="1:11" s="82" customFormat="1" ht="13" x14ac:dyDescent="0.25">
      <c r="A10" s="69"/>
      <c r="B10" s="81"/>
      <c r="C10" s="72"/>
      <c r="D10" s="72"/>
      <c r="E10" s="72"/>
      <c r="F10" s="72"/>
      <c r="G10" s="72"/>
      <c r="H10" s="84"/>
      <c r="I10" s="72"/>
      <c r="J10" s="72"/>
      <c r="K10" s="72"/>
    </row>
    <row r="11" spans="1:11" s="82" customFormat="1" ht="13" x14ac:dyDescent="0.25">
      <c r="A11" s="69"/>
      <c r="B11" s="81"/>
      <c r="C11" s="72"/>
      <c r="D11" s="72"/>
      <c r="E11" s="72"/>
      <c r="F11" s="72"/>
      <c r="G11" s="72"/>
      <c r="H11" s="84"/>
      <c r="I11" s="72"/>
      <c r="J11" s="72"/>
      <c r="K11" s="72"/>
    </row>
    <row r="12" spans="1:11" s="82" customFormat="1" ht="13" x14ac:dyDescent="0.25">
      <c r="A12" s="69"/>
      <c r="B12" s="81"/>
      <c r="C12" s="72"/>
      <c r="D12" s="72"/>
      <c r="E12" s="72"/>
      <c r="F12" s="72"/>
      <c r="G12" s="72"/>
      <c r="H12" s="84"/>
      <c r="I12" s="72"/>
      <c r="J12" s="72"/>
      <c r="K12" s="72"/>
    </row>
    <row r="13" spans="1:11" s="82" customFormat="1" ht="13" x14ac:dyDescent="0.25">
      <c r="A13" s="69"/>
      <c r="B13" s="81"/>
      <c r="C13" s="72"/>
      <c r="D13" s="72"/>
      <c r="E13" s="72"/>
      <c r="F13" s="72"/>
      <c r="G13" s="72"/>
      <c r="H13" s="84"/>
      <c r="I13" s="72"/>
      <c r="J13" s="72"/>
      <c r="K13" s="72"/>
    </row>
    <row r="14" spans="1:11" s="82" customFormat="1" ht="13" x14ac:dyDescent="0.25">
      <c r="A14" s="69"/>
      <c r="B14" s="81"/>
      <c r="C14" s="72"/>
      <c r="D14" s="72"/>
      <c r="E14" s="72"/>
      <c r="F14" s="72"/>
      <c r="G14" s="72"/>
      <c r="H14" s="84"/>
      <c r="I14" s="72"/>
      <c r="J14" s="72"/>
      <c r="K14" s="72"/>
    </row>
    <row r="15" spans="1:11" s="82" customFormat="1" ht="13" x14ac:dyDescent="0.25">
      <c r="A15" s="69"/>
      <c r="B15" s="81"/>
      <c r="C15" s="72"/>
      <c r="D15" s="72"/>
      <c r="E15" s="72"/>
      <c r="F15" s="72"/>
      <c r="G15" s="72"/>
      <c r="H15" s="84"/>
      <c r="I15" s="72"/>
      <c r="J15" s="72"/>
      <c r="K15" s="72"/>
    </row>
    <row r="16" spans="1:11" s="82" customFormat="1" ht="13" x14ac:dyDescent="0.25">
      <c r="A16" s="69"/>
      <c r="B16" s="81"/>
      <c r="C16" s="72"/>
      <c r="D16" s="72"/>
      <c r="E16" s="72"/>
      <c r="F16" s="72"/>
      <c r="G16" s="72"/>
      <c r="H16" s="84"/>
      <c r="I16" s="72"/>
      <c r="J16" s="72"/>
      <c r="K16" s="72"/>
    </row>
    <row r="17" spans="1:11" s="82" customFormat="1" ht="13.5" thickBot="1" x14ac:dyDescent="0.3">
      <c r="A17" s="69"/>
      <c r="B17" s="81"/>
      <c r="C17" s="72"/>
      <c r="D17" s="72"/>
      <c r="E17" s="72"/>
      <c r="F17" s="72"/>
      <c r="G17" s="72"/>
      <c r="H17" s="84"/>
      <c r="I17" s="72"/>
      <c r="J17" s="72"/>
      <c r="K17" s="72"/>
    </row>
    <row r="18" spans="1:11" s="82" customFormat="1" ht="13" x14ac:dyDescent="0.25">
      <c r="A18" s="156">
        <v>2</v>
      </c>
      <c r="B18" s="85"/>
      <c r="C18" s="86"/>
      <c r="D18" s="86"/>
      <c r="E18" s="86"/>
      <c r="F18" s="86"/>
      <c r="G18" s="86"/>
      <c r="H18" s="86"/>
      <c r="I18" s="86"/>
      <c r="J18" s="86"/>
      <c r="K18" s="87"/>
    </row>
    <row r="19" spans="1:11" s="82" customFormat="1" ht="13.5" thickBot="1" x14ac:dyDescent="0.3">
      <c r="A19" s="157"/>
      <c r="B19" s="68" t="s">
        <v>41</v>
      </c>
      <c r="C19" s="72"/>
      <c r="D19" s="72"/>
      <c r="E19" s="72"/>
      <c r="F19" s="72"/>
      <c r="G19" s="72"/>
      <c r="H19" s="72"/>
      <c r="I19" s="72"/>
      <c r="J19" s="72"/>
      <c r="K19" s="84"/>
    </row>
    <row r="20" spans="1:11" s="82" customFormat="1" x14ac:dyDescent="0.25">
      <c r="A20" s="69"/>
      <c r="B20" s="72"/>
      <c r="C20" s="72"/>
      <c r="D20" s="72"/>
      <c r="E20" s="72"/>
      <c r="F20" s="72"/>
      <c r="G20" s="72"/>
      <c r="H20" s="72"/>
      <c r="I20" s="72"/>
      <c r="J20" s="72"/>
      <c r="K20" s="84"/>
    </row>
    <row r="21" spans="1:11" s="82" customFormat="1" x14ac:dyDescent="0.25">
      <c r="A21" s="69"/>
      <c r="B21" s="72"/>
      <c r="C21" s="72"/>
      <c r="D21" s="72"/>
      <c r="E21" s="72"/>
      <c r="F21" s="72"/>
      <c r="G21" s="72"/>
      <c r="H21" s="72"/>
      <c r="I21" s="72"/>
      <c r="J21" s="72"/>
      <c r="K21" s="84"/>
    </row>
    <row r="22" spans="1:11" s="82" customFormat="1" x14ac:dyDescent="0.25">
      <c r="A22" s="69"/>
      <c r="B22" s="72"/>
      <c r="C22" s="72"/>
      <c r="D22" s="72"/>
      <c r="E22" s="72"/>
      <c r="F22" s="72"/>
      <c r="G22" s="72"/>
      <c r="H22" s="72"/>
      <c r="I22" s="72"/>
      <c r="J22" s="72"/>
      <c r="K22" s="84"/>
    </row>
    <row r="23" spans="1:11" s="82" customFormat="1" x14ac:dyDescent="0.25">
      <c r="A23" s="69"/>
      <c r="B23" s="72"/>
      <c r="C23" s="72"/>
      <c r="D23" s="72"/>
      <c r="E23" s="72"/>
      <c r="F23" s="72"/>
      <c r="G23" s="72"/>
      <c r="H23" s="72"/>
      <c r="I23" s="72"/>
      <c r="J23" s="72"/>
      <c r="K23" s="84"/>
    </row>
    <row r="24" spans="1:11" s="82" customFormat="1" x14ac:dyDescent="0.25">
      <c r="A24" s="69"/>
      <c r="B24" s="72"/>
      <c r="C24" s="72"/>
      <c r="D24" s="72"/>
      <c r="E24" s="72"/>
      <c r="F24" s="72"/>
      <c r="G24" s="72"/>
      <c r="H24" s="72"/>
      <c r="I24" s="72"/>
      <c r="J24" s="72"/>
      <c r="K24" s="84"/>
    </row>
    <row r="25" spans="1:11" s="82" customFormat="1" x14ac:dyDescent="0.25">
      <c r="A25" s="69"/>
      <c r="B25" s="72"/>
      <c r="C25" s="72"/>
      <c r="D25" s="72"/>
      <c r="E25" s="72"/>
      <c r="F25" s="72"/>
      <c r="G25" s="72"/>
      <c r="H25" s="72"/>
      <c r="I25" s="72"/>
      <c r="J25" s="72"/>
      <c r="K25" s="84"/>
    </row>
    <row r="26" spans="1:11" s="82" customFormat="1" x14ac:dyDescent="0.25">
      <c r="A26" s="69"/>
      <c r="B26" s="72"/>
      <c r="C26" s="72"/>
      <c r="D26" s="72"/>
      <c r="E26" s="72"/>
      <c r="F26" s="72"/>
      <c r="G26" s="72"/>
      <c r="H26" s="72"/>
      <c r="I26" s="72"/>
      <c r="J26" s="72"/>
      <c r="K26" s="84"/>
    </row>
    <row r="27" spans="1:11" s="82" customFormat="1" x14ac:dyDescent="0.25">
      <c r="A27" s="69"/>
      <c r="B27" s="72"/>
      <c r="C27" s="72"/>
      <c r="D27" s="72"/>
      <c r="E27" s="72"/>
      <c r="F27" s="72"/>
      <c r="G27" s="72"/>
      <c r="H27" s="72"/>
      <c r="I27" s="72"/>
      <c r="J27" s="72"/>
      <c r="K27" s="84"/>
    </row>
    <row r="28" spans="1:11" s="82" customFormat="1" x14ac:dyDescent="0.25">
      <c r="A28" s="69"/>
      <c r="B28" s="72"/>
      <c r="C28" s="72"/>
      <c r="D28" s="72"/>
      <c r="E28" s="72"/>
      <c r="F28" s="72"/>
      <c r="G28" s="72"/>
      <c r="H28" s="72"/>
      <c r="I28" s="72"/>
      <c r="J28" s="72"/>
      <c r="K28" s="84"/>
    </row>
    <row r="29" spans="1:11" s="82" customFormat="1" x14ac:dyDescent="0.25">
      <c r="A29" s="69"/>
      <c r="B29" s="199" t="s">
        <v>111</v>
      </c>
      <c r="C29" s="199"/>
      <c r="D29" s="199"/>
      <c r="E29" s="199"/>
      <c r="F29" s="199"/>
      <c r="G29" s="199"/>
      <c r="H29" s="199"/>
      <c r="I29" s="199"/>
      <c r="J29" s="199"/>
      <c r="K29" s="200"/>
    </row>
    <row r="30" spans="1:11" s="82" customFormat="1" ht="13" thickBot="1" x14ac:dyDescent="0.3">
      <c r="A30" s="69"/>
      <c r="B30" s="89"/>
      <c r="C30" s="89"/>
      <c r="D30" s="89"/>
      <c r="E30" s="89"/>
      <c r="F30" s="89"/>
      <c r="G30" s="89"/>
      <c r="H30" s="89"/>
      <c r="I30" s="89"/>
      <c r="J30" s="89"/>
      <c r="K30" s="90"/>
    </row>
    <row r="31" spans="1:11" s="82" customFormat="1" ht="15.75" customHeight="1" x14ac:dyDescent="0.25">
      <c r="A31" s="156">
        <v>3</v>
      </c>
      <c r="B31" s="86"/>
      <c r="C31" s="86"/>
      <c r="D31" s="86"/>
      <c r="E31" s="86"/>
      <c r="F31" s="86"/>
      <c r="G31" s="86"/>
      <c r="H31" s="86"/>
      <c r="I31" s="86"/>
      <c r="J31" s="86"/>
      <c r="K31" s="87"/>
    </row>
    <row r="32" spans="1:11" s="82" customFormat="1" ht="13" x14ac:dyDescent="0.25">
      <c r="A32" s="195"/>
      <c r="B32" s="68" t="s">
        <v>104</v>
      </c>
      <c r="C32" s="72"/>
      <c r="D32" s="72"/>
      <c r="E32" s="72"/>
      <c r="F32" s="72"/>
      <c r="G32" s="72"/>
      <c r="H32" s="72"/>
      <c r="I32" s="72"/>
      <c r="J32" s="72"/>
      <c r="K32" s="84"/>
    </row>
    <row r="33" spans="1:11" s="82" customFormat="1" ht="13" thickBot="1" x14ac:dyDescent="0.3">
      <c r="A33" s="157"/>
      <c r="B33" s="72"/>
      <c r="C33" s="72"/>
      <c r="D33" s="72"/>
      <c r="E33" s="72"/>
      <c r="F33" s="72"/>
      <c r="G33" s="72"/>
      <c r="H33" s="72"/>
      <c r="I33" s="72"/>
      <c r="J33" s="72"/>
      <c r="K33" s="84"/>
    </row>
    <row r="34" spans="1:11" s="82" customFormat="1" x14ac:dyDescent="0.25">
      <c r="A34" s="69"/>
      <c r="B34" s="72"/>
      <c r="C34" s="72"/>
      <c r="D34" s="72"/>
      <c r="E34" s="72"/>
      <c r="F34" s="72"/>
      <c r="G34" s="72"/>
      <c r="H34" s="72"/>
      <c r="I34" s="72"/>
      <c r="J34" s="72"/>
      <c r="K34" s="84"/>
    </row>
    <row r="35" spans="1:11" s="82" customFormat="1" x14ac:dyDescent="0.25">
      <c r="A35" s="69"/>
      <c r="B35" s="72"/>
      <c r="C35" s="72"/>
      <c r="D35" s="72"/>
      <c r="E35" s="72"/>
      <c r="F35" s="72"/>
      <c r="G35" s="72"/>
      <c r="H35" s="72"/>
      <c r="I35" s="72"/>
      <c r="J35" s="72"/>
      <c r="K35" s="84"/>
    </row>
    <row r="36" spans="1:11" s="82" customFormat="1" x14ac:dyDescent="0.25">
      <c r="A36" s="69"/>
      <c r="B36" s="72"/>
      <c r="C36" s="72"/>
      <c r="D36" s="72"/>
      <c r="E36" s="72"/>
      <c r="F36" s="72"/>
      <c r="G36" s="72"/>
      <c r="H36" s="72"/>
      <c r="I36" s="72"/>
      <c r="J36" s="72"/>
      <c r="K36" s="84"/>
    </row>
    <row r="37" spans="1:11" s="82" customFormat="1" x14ac:dyDescent="0.25">
      <c r="A37" s="69"/>
      <c r="B37" s="72"/>
      <c r="C37" s="72"/>
      <c r="D37" s="72"/>
      <c r="E37" s="72"/>
      <c r="F37" s="72"/>
      <c r="G37" s="72"/>
      <c r="H37" s="72"/>
      <c r="I37" s="72"/>
      <c r="J37" s="72"/>
      <c r="K37" s="84"/>
    </row>
    <row r="38" spans="1:11" s="82" customFormat="1" x14ac:dyDescent="0.25">
      <c r="A38" s="69"/>
      <c r="B38" s="72"/>
      <c r="C38" s="72"/>
      <c r="D38" s="72"/>
      <c r="E38" s="72"/>
      <c r="F38" s="72"/>
      <c r="G38" s="72"/>
      <c r="H38" s="72"/>
      <c r="I38" s="72"/>
      <c r="J38" s="72"/>
      <c r="K38" s="84"/>
    </row>
    <row r="39" spans="1:11" s="82" customFormat="1" x14ac:dyDescent="0.25">
      <c r="A39" s="69"/>
      <c r="B39" s="72"/>
      <c r="C39" s="72"/>
      <c r="D39" s="72"/>
      <c r="E39" s="72"/>
      <c r="F39" s="72"/>
      <c r="G39" s="72"/>
      <c r="H39" s="72"/>
      <c r="I39" s="72"/>
      <c r="J39" s="72"/>
      <c r="K39" s="84"/>
    </row>
    <row r="40" spans="1:11" s="82" customFormat="1" x14ac:dyDescent="0.25">
      <c r="A40" s="69"/>
      <c r="B40" s="72"/>
      <c r="C40" s="72"/>
      <c r="D40" s="72"/>
      <c r="E40" s="72"/>
      <c r="F40" s="72"/>
      <c r="G40" s="72"/>
      <c r="H40" s="72"/>
      <c r="I40" s="72"/>
      <c r="J40" s="72"/>
      <c r="K40" s="84"/>
    </row>
    <row r="41" spans="1:11" s="82" customFormat="1" ht="13" thickBot="1" x14ac:dyDescent="0.3">
      <c r="A41" s="69"/>
      <c r="B41" s="72"/>
      <c r="C41" s="72"/>
      <c r="D41" s="72"/>
      <c r="E41" s="72"/>
      <c r="F41" s="72"/>
      <c r="G41" s="72"/>
      <c r="H41" s="72"/>
      <c r="I41" s="72"/>
      <c r="J41" s="72"/>
      <c r="K41" s="84"/>
    </row>
    <row r="42" spans="1:11" s="82" customFormat="1" ht="12" customHeight="1" x14ac:dyDescent="0.25">
      <c r="A42" s="69"/>
      <c r="B42" s="189" t="s">
        <v>124</v>
      </c>
      <c r="C42" s="189"/>
      <c r="D42" s="189"/>
      <c r="E42" s="189"/>
      <c r="F42" s="189"/>
      <c r="G42" s="189"/>
      <c r="H42" s="189"/>
      <c r="I42" s="189"/>
      <c r="J42" s="189"/>
      <c r="K42" s="190"/>
    </row>
    <row r="43" spans="1:11" s="82" customFormat="1" ht="13" thickBot="1" x14ac:dyDescent="0.3">
      <c r="A43" s="88"/>
      <c r="B43" s="191"/>
      <c r="C43" s="191"/>
      <c r="D43" s="191"/>
      <c r="E43" s="191"/>
      <c r="F43" s="191"/>
      <c r="G43" s="191"/>
      <c r="H43" s="191"/>
      <c r="I43" s="191"/>
      <c r="J43" s="191"/>
      <c r="K43" s="192"/>
    </row>
    <row r="44" spans="1:11" s="82" customFormat="1" ht="13" thickBot="1" x14ac:dyDescent="0.3">
      <c r="A44" s="69"/>
      <c r="B44" s="72"/>
      <c r="C44" s="72"/>
      <c r="D44" s="72"/>
      <c r="E44" s="72"/>
      <c r="F44" s="72"/>
      <c r="G44" s="72"/>
      <c r="H44" s="72"/>
      <c r="I44" s="72"/>
      <c r="J44" s="72"/>
      <c r="K44" s="72"/>
    </row>
    <row r="45" spans="1:11" s="82" customFormat="1" ht="13" x14ac:dyDescent="0.25">
      <c r="A45" s="156">
        <v>4</v>
      </c>
      <c r="B45" s="70" t="s">
        <v>108</v>
      </c>
      <c r="C45" s="86"/>
      <c r="D45" s="86"/>
      <c r="E45" s="86"/>
      <c r="F45" s="86"/>
      <c r="G45" s="86"/>
      <c r="H45" s="86"/>
      <c r="I45" s="86"/>
      <c r="J45" s="86"/>
      <c r="K45" s="87"/>
    </row>
    <row r="46" spans="1:11" s="82" customFormat="1" ht="13.5" thickBot="1" x14ac:dyDescent="0.3">
      <c r="A46" s="157"/>
      <c r="B46" s="193" t="s">
        <v>109</v>
      </c>
      <c r="C46" s="193"/>
      <c r="D46" s="193"/>
      <c r="E46" s="193"/>
      <c r="F46" s="193"/>
      <c r="G46" s="193"/>
      <c r="H46" s="193"/>
      <c r="I46" s="193"/>
      <c r="J46" s="193"/>
      <c r="K46" s="194"/>
    </row>
    <row r="47" spans="1:11" s="82" customFormat="1" x14ac:dyDescent="0.25">
      <c r="A47" s="69"/>
      <c r="B47" s="72"/>
      <c r="C47" s="72"/>
      <c r="D47" s="72"/>
      <c r="E47" s="72"/>
      <c r="F47" s="72"/>
      <c r="G47" s="72"/>
      <c r="H47" s="72"/>
      <c r="I47" s="72"/>
      <c r="J47" s="72"/>
      <c r="K47" s="84"/>
    </row>
    <row r="48" spans="1:11" s="82" customFormat="1" x14ac:dyDescent="0.25">
      <c r="A48" s="69"/>
      <c r="B48" s="72"/>
      <c r="C48" s="72"/>
      <c r="D48" s="72"/>
      <c r="E48" s="72"/>
      <c r="F48" s="72"/>
      <c r="G48" s="72"/>
      <c r="H48" s="72"/>
      <c r="I48" s="72"/>
      <c r="J48" s="72"/>
      <c r="K48" s="84"/>
    </row>
    <row r="49" spans="1:11" s="82" customFormat="1" x14ac:dyDescent="0.25">
      <c r="A49" s="69"/>
      <c r="B49" s="72"/>
      <c r="C49" s="72"/>
      <c r="D49" s="72"/>
      <c r="E49" s="72"/>
      <c r="F49" s="72"/>
      <c r="G49" s="72"/>
      <c r="H49" s="72"/>
      <c r="I49" s="72"/>
      <c r="J49" s="72"/>
      <c r="K49" s="84"/>
    </row>
    <row r="50" spans="1:11" s="82" customFormat="1" x14ac:dyDescent="0.25">
      <c r="A50" s="69"/>
      <c r="B50" s="72"/>
      <c r="C50" s="72"/>
      <c r="D50" s="72"/>
      <c r="E50" s="72"/>
      <c r="F50" s="72"/>
      <c r="G50" s="72"/>
      <c r="H50" s="72"/>
      <c r="I50" s="72"/>
      <c r="J50" s="72"/>
      <c r="K50" s="84"/>
    </row>
    <row r="51" spans="1:11" s="82" customFormat="1" x14ac:dyDescent="0.25">
      <c r="A51" s="69"/>
      <c r="B51" s="72"/>
      <c r="C51" s="72"/>
      <c r="D51" s="72"/>
      <c r="E51" s="72"/>
      <c r="F51" s="72"/>
      <c r="G51" s="72"/>
      <c r="H51" s="72"/>
      <c r="I51" s="72"/>
      <c r="J51" s="72"/>
      <c r="K51" s="84"/>
    </row>
    <row r="52" spans="1:11" s="82" customFormat="1" x14ac:dyDescent="0.25">
      <c r="A52" s="69"/>
      <c r="B52" s="72"/>
      <c r="C52" s="72"/>
      <c r="D52" s="72"/>
      <c r="E52" s="72"/>
      <c r="F52" s="72"/>
      <c r="G52" s="72"/>
      <c r="H52" s="72"/>
      <c r="I52" s="72"/>
      <c r="J52" s="72"/>
      <c r="K52" s="84"/>
    </row>
    <row r="53" spans="1:11" s="82" customFormat="1" x14ac:dyDescent="0.25">
      <c r="A53" s="69"/>
      <c r="B53" s="72"/>
      <c r="C53" s="72"/>
      <c r="D53" s="72"/>
      <c r="E53" s="72"/>
      <c r="F53" s="72"/>
      <c r="G53" s="72"/>
      <c r="H53" s="72"/>
      <c r="I53" s="72"/>
      <c r="J53" s="72"/>
      <c r="K53" s="84"/>
    </row>
    <row r="54" spans="1:11" s="82" customFormat="1" x14ac:dyDescent="0.25">
      <c r="A54" s="69"/>
      <c r="B54" s="72"/>
      <c r="C54" s="72"/>
      <c r="D54" s="72"/>
      <c r="E54" s="72"/>
      <c r="F54" s="72"/>
      <c r="G54" s="72"/>
      <c r="H54" s="72"/>
      <c r="I54" s="72"/>
      <c r="J54" s="72"/>
      <c r="K54" s="84"/>
    </row>
    <row r="55" spans="1:11" s="82" customFormat="1" x14ac:dyDescent="0.25">
      <c r="A55" s="69"/>
      <c r="B55" s="72"/>
      <c r="C55" s="72"/>
      <c r="D55" s="72"/>
      <c r="E55" s="72"/>
      <c r="F55" s="72"/>
      <c r="G55" s="72"/>
      <c r="H55" s="72"/>
      <c r="I55" s="72"/>
      <c r="J55" s="72"/>
      <c r="K55" s="84"/>
    </row>
    <row r="56" spans="1:11" s="82" customFormat="1" x14ac:dyDescent="0.25">
      <c r="A56" s="69"/>
      <c r="B56" s="72"/>
      <c r="C56" s="72"/>
      <c r="D56" s="72"/>
      <c r="E56" s="72"/>
      <c r="F56" s="72"/>
      <c r="G56" s="72"/>
      <c r="H56" s="72"/>
      <c r="I56" s="72"/>
      <c r="J56" s="72"/>
      <c r="K56" s="84"/>
    </row>
    <row r="57" spans="1:11" s="82" customFormat="1" x14ac:dyDescent="0.25">
      <c r="A57" s="69"/>
      <c r="B57" s="72"/>
      <c r="C57" s="72"/>
      <c r="D57" s="72"/>
      <c r="E57" s="72"/>
      <c r="F57" s="72"/>
      <c r="G57" s="72"/>
      <c r="H57" s="72"/>
      <c r="I57" s="72"/>
      <c r="J57" s="72"/>
      <c r="K57" s="84"/>
    </row>
    <row r="58" spans="1:11" s="82" customFormat="1" x14ac:dyDescent="0.25">
      <c r="A58" s="69"/>
      <c r="B58" s="72"/>
      <c r="C58" s="72"/>
      <c r="D58" s="72"/>
      <c r="E58" s="72"/>
      <c r="F58" s="72"/>
      <c r="G58" s="72"/>
      <c r="H58" s="72"/>
      <c r="I58" s="72"/>
      <c r="J58" s="72"/>
      <c r="K58" s="84"/>
    </row>
    <row r="59" spans="1:11" ht="13" thickBot="1" x14ac:dyDescent="0.3">
      <c r="A59" s="91"/>
      <c r="B59" s="89"/>
      <c r="C59" s="89"/>
      <c r="D59" s="89"/>
      <c r="E59" s="89"/>
      <c r="F59" s="89"/>
      <c r="G59" s="89"/>
      <c r="H59" s="89"/>
      <c r="I59" s="89"/>
      <c r="J59" s="89"/>
      <c r="K59" s="90"/>
    </row>
    <row r="60" spans="1:11" ht="13.5" thickBot="1" x14ac:dyDescent="0.3">
      <c r="A60" s="79"/>
      <c r="B60" s="92"/>
      <c r="C60" s="92"/>
      <c r="D60" s="92"/>
      <c r="E60" s="92"/>
      <c r="F60" s="92"/>
      <c r="G60" s="92"/>
      <c r="H60" s="92"/>
      <c r="I60" s="92"/>
      <c r="J60" s="92"/>
      <c r="K60" s="92"/>
    </row>
    <row r="61" spans="1:11" x14ac:dyDescent="0.25">
      <c r="A61" s="156">
        <v>5</v>
      </c>
      <c r="B61" s="93"/>
      <c r="C61" s="93"/>
      <c r="D61" s="93"/>
      <c r="E61" s="93"/>
      <c r="F61" s="93"/>
      <c r="G61" s="93"/>
      <c r="H61" s="93"/>
      <c r="I61" s="93"/>
      <c r="J61" s="93"/>
      <c r="K61" s="94"/>
    </row>
    <row r="62" spans="1:11" ht="13.5" thickBot="1" x14ac:dyDescent="0.35">
      <c r="A62" s="157"/>
      <c r="B62" s="95" t="s">
        <v>125</v>
      </c>
      <c r="C62" s="74"/>
      <c r="D62" s="74"/>
      <c r="E62" s="74"/>
      <c r="F62" s="74"/>
      <c r="G62" s="74"/>
      <c r="H62" s="74"/>
      <c r="I62" s="74"/>
      <c r="J62" s="74"/>
      <c r="K62" s="75"/>
    </row>
    <row r="63" spans="1:11" x14ac:dyDescent="0.25">
      <c r="A63" s="79"/>
      <c r="B63" s="74"/>
      <c r="C63" s="74"/>
      <c r="D63" s="74"/>
      <c r="E63" s="74"/>
      <c r="F63" s="74"/>
      <c r="G63" s="74"/>
      <c r="H63" s="74"/>
      <c r="I63" s="74"/>
      <c r="J63" s="74"/>
      <c r="K63" s="75"/>
    </row>
    <row r="64" spans="1:11" x14ac:dyDescent="0.25">
      <c r="A64" s="79"/>
      <c r="B64" s="74"/>
      <c r="C64" s="74"/>
      <c r="D64" s="74"/>
      <c r="E64" s="74"/>
      <c r="F64" s="74"/>
      <c r="G64" s="74"/>
      <c r="H64" s="74"/>
      <c r="I64" s="74"/>
      <c r="J64" s="74"/>
      <c r="K64" s="75"/>
    </row>
    <row r="65" spans="1:11" x14ac:dyDescent="0.25">
      <c r="A65" s="79"/>
      <c r="B65" s="74"/>
      <c r="C65" s="74"/>
      <c r="D65" s="74"/>
      <c r="E65" s="74"/>
      <c r="F65" s="74"/>
      <c r="G65" s="74"/>
      <c r="H65" s="74"/>
      <c r="I65" s="74"/>
      <c r="J65" s="74"/>
      <c r="K65" s="75"/>
    </row>
    <row r="66" spans="1:11" x14ac:dyDescent="0.25">
      <c r="A66" s="79"/>
      <c r="B66" s="74"/>
      <c r="C66" s="74"/>
      <c r="D66" s="74"/>
      <c r="E66" s="74"/>
      <c r="F66" s="74"/>
      <c r="G66" s="74"/>
      <c r="H66" s="74"/>
      <c r="I66" s="74"/>
      <c r="J66" s="74"/>
      <c r="K66" s="75"/>
    </row>
    <row r="67" spans="1:11" x14ac:dyDescent="0.25">
      <c r="A67" s="79"/>
      <c r="B67" s="74"/>
      <c r="C67" s="74"/>
      <c r="D67" s="74"/>
      <c r="E67" s="74"/>
      <c r="F67" s="74"/>
      <c r="G67" s="74"/>
      <c r="H67" s="74"/>
      <c r="I67" s="74"/>
      <c r="J67" s="74"/>
      <c r="K67" s="75"/>
    </row>
    <row r="68" spans="1:11" ht="13.5" thickBot="1" x14ac:dyDescent="0.3">
      <c r="A68" s="91"/>
      <c r="B68" s="96"/>
      <c r="C68" s="96"/>
      <c r="D68" s="96"/>
      <c r="E68" s="96"/>
      <c r="F68" s="96"/>
      <c r="G68" s="96"/>
      <c r="H68" s="96"/>
      <c r="I68" s="96"/>
      <c r="J68" s="96"/>
      <c r="K68" s="97"/>
    </row>
    <row r="69" spans="1:11" ht="13.5" thickBot="1" x14ac:dyDescent="0.3">
      <c r="A69" s="79"/>
      <c r="B69" s="98"/>
      <c r="C69" s="98"/>
      <c r="D69" s="98"/>
      <c r="E69" s="98"/>
      <c r="F69" s="98"/>
      <c r="G69" s="98"/>
      <c r="H69" s="98"/>
      <c r="I69" s="98"/>
      <c r="J69" s="98"/>
      <c r="K69" s="98"/>
    </row>
    <row r="70" spans="1:11" ht="15" customHeight="1" x14ac:dyDescent="0.25">
      <c r="A70" s="156">
        <v>6</v>
      </c>
      <c r="B70" s="177" t="s">
        <v>112</v>
      </c>
      <c r="C70" s="177"/>
      <c r="D70" s="177"/>
      <c r="E70" s="177"/>
      <c r="F70" s="177"/>
      <c r="G70" s="177"/>
      <c r="H70" s="177"/>
      <c r="I70" s="177"/>
      <c r="J70" s="177"/>
      <c r="K70" s="178"/>
    </row>
    <row r="71" spans="1:11" ht="13" thickBot="1" x14ac:dyDescent="0.3">
      <c r="A71" s="157"/>
      <c r="B71" s="179"/>
      <c r="C71" s="179"/>
      <c r="D71" s="179"/>
      <c r="E71" s="179"/>
      <c r="F71" s="179"/>
      <c r="G71" s="179"/>
      <c r="H71" s="179"/>
      <c r="I71" s="179"/>
      <c r="J71" s="179"/>
      <c r="K71" s="180"/>
    </row>
    <row r="72" spans="1:11" x14ac:dyDescent="0.25">
      <c r="A72" s="79"/>
      <c r="B72" s="74"/>
      <c r="C72" s="74"/>
      <c r="D72" s="74"/>
      <c r="E72" s="74"/>
      <c r="F72" s="74"/>
      <c r="G72" s="74"/>
      <c r="H72" s="74"/>
      <c r="I72" s="74"/>
      <c r="J72" s="74"/>
      <c r="K72" s="75"/>
    </row>
    <row r="73" spans="1:11" x14ac:dyDescent="0.25">
      <c r="A73" s="79"/>
      <c r="B73" s="74"/>
      <c r="C73" s="74"/>
      <c r="D73" s="74"/>
      <c r="E73" s="74"/>
      <c r="F73" s="74"/>
      <c r="G73" s="74"/>
      <c r="H73" s="74"/>
      <c r="I73" s="74"/>
      <c r="J73" s="74"/>
      <c r="K73" s="75"/>
    </row>
    <row r="74" spans="1:11" x14ac:dyDescent="0.25">
      <c r="A74" s="79"/>
      <c r="B74" s="74"/>
      <c r="C74" s="74"/>
      <c r="D74" s="74"/>
      <c r="E74" s="74"/>
      <c r="F74" s="74"/>
      <c r="G74" s="74"/>
      <c r="H74" s="74"/>
      <c r="I74" s="74"/>
      <c r="J74" s="74"/>
      <c r="K74" s="75"/>
    </row>
    <row r="75" spans="1:11" x14ac:dyDescent="0.25">
      <c r="A75" s="79"/>
      <c r="B75" s="74"/>
      <c r="C75" s="74"/>
      <c r="D75" s="74"/>
      <c r="E75" s="74"/>
      <c r="F75" s="74"/>
      <c r="G75" s="74"/>
      <c r="H75" s="74"/>
      <c r="I75" s="74"/>
      <c r="J75" s="74"/>
      <c r="K75" s="75"/>
    </row>
    <row r="76" spans="1:11" x14ac:dyDescent="0.25">
      <c r="A76" s="79"/>
      <c r="B76" s="74"/>
      <c r="C76" s="74"/>
      <c r="D76" s="74"/>
      <c r="E76" s="74"/>
      <c r="F76" s="74"/>
      <c r="G76" s="74"/>
      <c r="H76" s="74"/>
      <c r="I76" s="74"/>
      <c r="J76" s="74"/>
      <c r="K76" s="75"/>
    </row>
    <row r="77" spans="1:11" x14ac:dyDescent="0.25">
      <c r="A77" s="79"/>
      <c r="B77" s="74"/>
      <c r="C77" s="74"/>
      <c r="D77" s="74"/>
      <c r="E77" s="74"/>
      <c r="F77" s="74"/>
      <c r="G77" s="74"/>
      <c r="H77" s="74"/>
      <c r="I77" s="74"/>
      <c r="J77" s="74"/>
      <c r="K77" s="75"/>
    </row>
    <row r="78" spans="1:11" x14ac:dyDescent="0.25">
      <c r="A78" s="79"/>
      <c r="B78" s="74"/>
      <c r="C78" s="74"/>
      <c r="D78" s="74"/>
      <c r="E78" s="74"/>
      <c r="F78" s="74"/>
      <c r="G78" s="74"/>
      <c r="H78" s="74"/>
      <c r="I78" s="74"/>
      <c r="J78" s="74"/>
      <c r="K78" s="75"/>
    </row>
    <row r="79" spans="1:11" ht="13" thickBot="1" x14ac:dyDescent="0.3">
      <c r="A79" s="79"/>
      <c r="B79" s="99"/>
      <c r="C79" s="99"/>
      <c r="D79" s="99"/>
      <c r="E79" s="99"/>
      <c r="F79" s="99"/>
      <c r="G79" s="99"/>
      <c r="H79" s="99"/>
      <c r="I79" s="99"/>
      <c r="J79" s="99"/>
      <c r="K79" s="100"/>
    </row>
    <row r="80" spans="1:11" ht="15" customHeight="1" x14ac:dyDescent="0.25">
      <c r="A80" s="156">
        <v>7</v>
      </c>
      <c r="B80" s="177" t="s">
        <v>113</v>
      </c>
      <c r="C80" s="177"/>
      <c r="D80" s="177"/>
      <c r="E80" s="177"/>
      <c r="F80" s="177"/>
      <c r="G80" s="177"/>
      <c r="H80" s="177"/>
      <c r="I80" s="177"/>
      <c r="J80" s="177"/>
      <c r="K80" s="178"/>
    </row>
    <row r="81" spans="1:11" ht="13" thickBot="1" x14ac:dyDescent="0.3">
      <c r="A81" s="157"/>
      <c r="B81" s="179"/>
      <c r="C81" s="179"/>
      <c r="D81" s="179"/>
      <c r="E81" s="179"/>
      <c r="F81" s="179"/>
      <c r="G81" s="179"/>
      <c r="H81" s="179"/>
      <c r="I81" s="179"/>
      <c r="J81" s="179"/>
      <c r="K81" s="180"/>
    </row>
    <row r="82" spans="1:11" x14ac:dyDescent="0.25">
      <c r="A82" s="79"/>
      <c r="B82" s="101"/>
      <c r="C82" s="101"/>
      <c r="D82" s="101"/>
      <c r="E82" s="101"/>
      <c r="F82" s="101"/>
      <c r="G82" s="101"/>
      <c r="H82" s="101"/>
      <c r="I82" s="101"/>
      <c r="J82" s="101"/>
      <c r="K82" s="102"/>
    </row>
    <row r="83" spans="1:11" x14ac:dyDescent="0.25">
      <c r="A83" s="79"/>
      <c r="B83" s="101"/>
      <c r="C83" s="101"/>
      <c r="D83" s="101"/>
      <c r="E83" s="101"/>
      <c r="F83" s="101"/>
      <c r="G83" s="101"/>
      <c r="H83" s="101"/>
      <c r="I83" s="101"/>
      <c r="J83" s="101"/>
      <c r="K83" s="102"/>
    </row>
    <row r="84" spans="1:11" x14ac:dyDescent="0.25">
      <c r="A84" s="79"/>
      <c r="B84" s="101"/>
      <c r="C84" s="101"/>
      <c r="D84" s="101"/>
      <c r="E84" s="101"/>
      <c r="F84" s="101"/>
      <c r="G84" s="101"/>
      <c r="H84" s="101"/>
      <c r="I84" s="101"/>
      <c r="J84" s="101"/>
      <c r="K84" s="102"/>
    </row>
    <row r="85" spans="1:11" x14ac:dyDescent="0.25">
      <c r="A85" s="79"/>
      <c r="B85" s="74"/>
      <c r="C85" s="74"/>
      <c r="D85" s="74"/>
      <c r="E85" s="74"/>
      <c r="F85" s="74"/>
      <c r="G85" s="74"/>
      <c r="H85" s="74"/>
      <c r="I85" s="74"/>
      <c r="J85" s="74"/>
      <c r="K85" s="75"/>
    </row>
    <row r="86" spans="1:11" x14ac:dyDescent="0.25">
      <c r="A86" s="79"/>
      <c r="B86" s="74"/>
      <c r="C86" s="74"/>
      <c r="D86" s="74"/>
      <c r="E86" s="74"/>
      <c r="F86" s="74"/>
      <c r="G86" s="74"/>
      <c r="H86" s="74"/>
      <c r="I86" s="74"/>
      <c r="J86" s="74"/>
      <c r="K86" s="75"/>
    </row>
    <row r="87" spans="1:11" x14ac:dyDescent="0.25">
      <c r="A87" s="79"/>
      <c r="B87" s="74"/>
      <c r="C87" s="74"/>
      <c r="D87" s="74"/>
      <c r="E87" s="74"/>
      <c r="F87" s="74"/>
      <c r="G87" s="74"/>
      <c r="H87" s="74"/>
      <c r="I87" s="74"/>
      <c r="J87" s="74"/>
      <c r="K87" s="75"/>
    </row>
    <row r="88" spans="1:11" x14ac:dyDescent="0.25">
      <c r="A88" s="79"/>
      <c r="B88" s="74"/>
      <c r="C88" s="74"/>
      <c r="D88" s="74"/>
      <c r="E88" s="74"/>
      <c r="F88" s="74"/>
      <c r="G88" s="74"/>
      <c r="H88" s="74"/>
      <c r="I88" s="74"/>
      <c r="J88" s="74"/>
      <c r="K88" s="75"/>
    </row>
    <row r="89" spans="1:11" x14ac:dyDescent="0.25">
      <c r="A89" s="79"/>
      <c r="B89" s="74"/>
      <c r="C89" s="74"/>
      <c r="D89" s="74"/>
      <c r="E89" s="74"/>
      <c r="F89" s="74"/>
      <c r="G89" s="74"/>
      <c r="H89" s="74"/>
      <c r="I89" s="74"/>
      <c r="J89" s="74"/>
      <c r="K89" s="75"/>
    </row>
    <row r="90" spans="1:11" x14ac:dyDescent="0.25">
      <c r="A90" s="79"/>
      <c r="B90" s="74"/>
      <c r="C90" s="74"/>
      <c r="D90" s="74"/>
      <c r="E90" s="74"/>
      <c r="F90" s="74"/>
      <c r="G90" s="74"/>
      <c r="H90" s="74"/>
      <c r="I90" s="74"/>
      <c r="J90" s="74"/>
      <c r="K90" s="75"/>
    </row>
    <row r="91" spans="1:11" x14ac:dyDescent="0.25">
      <c r="A91" s="79"/>
      <c r="B91" s="74"/>
      <c r="C91" s="74"/>
      <c r="D91" s="74"/>
      <c r="E91" s="74"/>
      <c r="F91" s="74"/>
      <c r="G91" s="74"/>
      <c r="H91" s="74"/>
      <c r="I91" s="74"/>
      <c r="J91" s="74"/>
      <c r="K91" s="75"/>
    </row>
    <row r="92" spans="1:11" x14ac:dyDescent="0.25">
      <c r="A92" s="79"/>
      <c r="B92" s="74"/>
      <c r="C92" s="74"/>
      <c r="D92" s="74"/>
      <c r="E92" s="74"/>
      <c r="F92" s="74"/>
      <c r="G92" s="74"/>
      <c r="H92" s="74"/>
      <c r="I92" s="74"/>
      <c r="J92" s="74"/>
      <c r="K92" s="75"/>
    </row>
    <row r="93" spans="1:11" x14ac:dyDescent="0.25">
      <c r="A93" s="79"/>
      <c r="B93" s="152" t="s">
        <v>126</v>
      </c>
      <c r="C93" s="152"/>
      <c r="D93" s="152"/>
      <c r="E93" s="152"/>
      <c r="F93" s="152"/>
      <c r="G93" s="152"/>
      <c r="H93" s="152"/>
      <c r="I93" s="152"/>
      <c r="J93" s="152"/>
      <c r="K93" s="181"/>
    </row>
    <row r="94" spans="1:11" x14ac:dyDescent="0.25">
      <c r="A94" s="79"/>
      <c r="B94" s="152"/>
      <c r="C94" s="152"/>
      <c r="D94" s="152"/>
      <c r="E94" s="152"/>
      <c r="F94" s="152"/>
      <c r="G94" s="152"/>
      <c r="H94" s="152"/>
      <c r="I94" s="152"/>
      <c r="J94" s="152"/>
      <c r="K94" s="181"/>
    </row>
    <row r="95" spans="1:11" x14ac:dyDescent="0.25">
      <c r="A95" s="79"/>
      <c r="B95" s="152"/>
      <c r="C95" s="152"/>
      <c r="D95" s="152"/>
      <c r="E95" s="152"/>
      <c r="F95" s="152"/>
      <c r="G95" s="152"/>
      <c r="H95" s="152"/>
      <c r="I95" s="152"/>
      <c r="J95" s="152"/>
      <c r="K95" s="181"/>
    </row>
    <row r="96" spans="1:11" ht="13" thickBot="1" x14ac:dyDescent="0.3">
      <c r="A96" s="79"/>
      <c r="B96" s="99"/>
      <c r="C96" s="99"/>
      <c r="D96" s="99"/>
      <c r="E96" s="99"/>
      <c r="F96" s="99"/>
      <c r="G96" s="99"/>
      <c r="H96" s="99"/>
      <c r="I96" s="99"/>
      <c r="J96" s="99"/>
      <c r="K96" s="100"/>
    </row>
    <row r="97" spans="1:11" ht="19.5" customHeight="1" x14ac:dyDescent="0.25">
      <c r="A97" s="156">
        <v>8</v>
      </c>
      <c r="B97" s="158" t="s">
        <v>122</v>
      </c>
      <c r="C97" s="158"/>
      <c r="D97" s="158"/>
      <c r="E97" s="158"/>
      <c r="F97" s="158"/>
      <c r="G97" s="158"/>
      <c r="H97" s="158"/>
      <c r="I97" s="158"/>
      <c r="J97" s="158"/>
      <c r="K97" s="175"/>
    </row>
    <row r="98" spans="1:11" ht="13" thickBot="1" x14ac:dyDescent="0.3">
      <c r="A98" s="157"/>
      <c r="B98" s="159"/>
      <c r="C98" s="159"/>
      <c r="D98" s="159"/>
      <c r="E98" s="159"/>
      <c r="F98" s="159"/>
      <c r="G98" s="159"/>
      <c r="H98" s="159"/>
      <c r="I98" s="159"/>
      <c r="J98" s="159"/>
      <c r="K98" s="176"/>
    </row>
    <row r="99" spans="1:11" x14ac:dyDescent="0.25">
      <c r="A99" s="79"/>
      <c r="B99" s="74"/>
      <c r="C99" s="74"/>
      <c r="D99" s="74"/>
      <c r="E99" s="74"/>
      <c r="F99" s="74"/>
      <c r="G99" s="74"/>
      <c r="H99" s="74"/>
      <c r="I99" s="74"/>
      <c r="J99" s="74"/>
      <c r="K99" s="75"/>
    </row>
    <row r="100" spans="1:11" x14ac:dyDescent="0.25">
      <c r="A100" s="79"/>
      <c r="B100" s="74"/>
      <c r="C100" s="74"/>
      <c r="D100" s="74"/>
      <c r="E100" s="74"/>
      <c r="F100" s="74"/>
      <c r="G100" s="74"/>
      <c r="H100" s="74"/>
      <c r="I100" s="74"/>
      <c r="J100" s="74"/>
      <c r="K100" s="75"/>
    </row>
    <row r="101" spans="1:11" x14ac:dyDescent="0.25">
      <c r="A101" s="79"/>
      <c r="B101" s="74"/>
      <c r="C101" s="74"/>
      <c r="D101" s="74"/>
      <c r="E101" s="74"/>
      <c r="F101" s="74"/>
      <c r="G101" s="74"/>
      <c r="H101" s="74"/>
      <c r="I101" s="74"/>
      <c r="J101" s="74"/>
      <c r="K101" s="75"/>
    </row>
    <row r="102" spans="1:11" x14ac:dyDescent="0.25">
      <c r="A102" s="79"/>
      <c r="B102" s="74"/>
      <c r="C102" s="74"/>
      <c r="D102" s="74"/>
      <c r="E102" s="74"/>
      <c r="F102" s="74"/>
      <c r="G102" s="74"/>
      <c r="H102" s="74"/>
      <c r="I102" s="74"/>
      <c r="J102" s="74"/>
      <c r="K102" s="75"/>
    </row>
    <row r="103" spans="1:11" x14ac:dyDescent="0.25">
      <c r="A103" s="79"/>
      <c r="B103" s="74"/>
      <c r="C103" s="74"/>
      <c r="D103" s="74"/>
      <c r="E103" s="74"/>
      <c r="F103" s="74"/>
      <c r="G103" s="74"/>
      <c r="H103" s="74"/>
      <c r="I103" s="74"/>
      <c r="J103" s="74"/>
      <c r="K103" s="75"/>
    </row>
    <row r="104" spans="1:11" x14ac:dyDescent="0.25">
      <c r="A104" s="79"/>
      <c r="B104" s="74"/>
      <c r="C104" s="74"/>
      <c r="D104" s="74"/>
      <c r="E104" s="74"/>
      <c r="F104" s="74"/>
      <c r="G104" s="74"/>
      <c r="H104" s="74"/>
      <c r="I104" s="74"/>
      <c r="J104" s="74"/>
      <c r="K104" s="75"/>
    </row>
    <row r="105" spans="1:11" x14ac:dyDescent="0.25">
      <c r="A105" s="79"/>
      <c r="B105" s="74"/>
      <c r="C105" s="74"/>
      <c r="D105" s="74"/>
      <c r="E105" s="74"/>
      <c r="F105" s="74"/>
      <c r="G105" s="74"/>
      <c r="H105" s="74"/>
      <c r="I105" s="74"/>
      <c r="J105" s="74"/>
      <c r="K105" s="75"/>
    </row>
    <row r="106" spans="1:11" x14ac:dyDescent="0.25">
      <c r="A106" s="79"/>
      <c r="B106" s="74"/>
      <c r="C106" s="74"/>
      <c r="D106" s="74"/>
      <c r="E106" s="74"/>
      <c r="F106" s="74"/>
      <c r="G106" s="74"/>
      <c r="H106" s="74"/>
      <c r="I106" s="74"/>
      <c r="J106" s="74"/>
      <c r="K106" s="75"/>
    </row>
    <row r="107" spans="1:11" x14ac:dyDescent="0.25">
      <c r="A107" s="79"/>
      <c r="B107" s="74"/>
      <c r="C107" s="74"/>
      <c r="D107" s="74"/>
      <c r="E107" s="74"/>
      <c r="F107" s="74"/>
      <c r="G107" s="74"/>
      <c r="H107" s="74"/>
      <c r="I107" s="74"/>
      <c r="J107" s="74"/>
      <c r="K107" s="75"/>
    </row>
    <row r="108" spans="1:11" x14ac:dyDescent="0.25">
      <c r="A108" s="79"/>
      <c r="B108" s="74"/>
      <c r="C108" s="74"/>
      <c r="D108" s="74"/>
      <c r="E108" s="74"/>
      <c r="F108" s="74"/>
      <c r="G108" s="74"/>
      <c r="H108" s="74"/>
      <c r="I108" s="74"/>
      <c r="J108" s="74"/>
      <c r="K108" s="75"/>
    </row>
    <row r="109" spans="1:11" x14ac:dyDescent="0.25">
      <c r="A109" s="79"/>
      <c r="B109" s="74"/>
      <c r="C109" s="74"/>
      <c r="D109" s="74"/>
      <c r="E109" s="74"/>
      <c r="F109" s="74"/>
      <c r="G109" s="74"/>
      <c r="H109" s="74"/>
      <c r="I109" s="74"/>
      <c r="J109" s="74"/>
      <c r="K109" s="75"/>
    </row>
    <row r="110" spans="1:11" x14ac:dyDescent="0.25">
      <c r="A110" s="79"/>
      <c r="B110" s="74"/>
      <c r="C110" s="74"/>
      <c r="D110" s="74"/>
      <c r="E110" s="74"/>
      <c r="F110" s="74"/>
      <c r="G110" s="74"/>
      <c r="H110" s="74"/>
      <c r="I110" s="74"/>
      <c r="J110" s="74"/>
      <c r="K110" s="75"/>
    </row>
    <row r="111" spans="1:11" x14ac:dyDescent="0.25">
      <c r="A111" s="79"/>
      <c r="B111" s="152" t="s">
        <v>123</v>
      </c>
      <c r="C111" s="152"/>
      <c r="D111" s="152"/>
      <c r="E111" s="152"/>
      <c r="F111" s="152"/>
      <c r="G111" s="152"/>
      <c r="H111" s="152"/>
      <c r="I111" s="152"/>
      <c r="J111" s="152"/>
      <c r="K111" s="181"/>
    </row>
    <row r="112" spans="1:11" x14ac:dyDescent="0.25">
      <c r="A112" s="79"/>
      <c r="B112" s="152"/>
      <c r="C112" s="152"/>
      <c r="D112" s="152"/>
      <c r="E112" s="152"/>
      <c r="F112" s="152"/>
      <c r="G112" s="152"/>
      <c r="H112" s="152"/>
      <c r="I112" s="152"/>
      <c r="J112" s="152"/>
      <c r="K112" s="181"/>
    </row>
    <row r="113" spans="1:11" ht="13" thickBot="1" x14ac:dyDescent="0.3">
      <c r="A113" s="91"/>
      <c r="B113" s="153"/>
      <c r="C113" s="153"/>
      <c r="D113" s="153"/>
      <c r="E113" s="153"/>
      <c r="F113" s="153"/>
      <c r="G113" s="153"/>
      <c r="H113" s="153"/>
      <c r="I113" s="153"/>
      <c r="J113" s="153"/>
      <c r="K113" s="182"/>
    </row>
    <row r="114" spans="1:11" ht="13" thickBot="1" x14ac:dyDescent="0.3">
      <c r="A114" s="79"/>
      <c r="B114" s="73"/>
      <c r="C114" s="73"/>
      <c r="D114" s="73"/>
      <c r="E114" s="73"/>
      <c r="F114" s="73"/>
      <c r="G114" s="73"/>
      <c r="H114" s="73"/>
      <c r="I114" s="73"/>
      <c r="J114" s="73"/>
      <c r="K114" s="73"/>
    </row>
    <row r="115" spans="1:11" x14ac:dyDescent="0.25">
      <c r="A115" s="183">
        <v>9</v>
      </c>
      <c r="B115" s="185" t="s">
        <v>115</v>
      </c>
      <c r="C115" s="185"/>
      <c r="D115" s="185"/>
      <c r="E115" s="185"/>
      <c r="F115" s="185"/>
      <c r="G115" s="185"/>
      <c r="H115" s="185"/>
      <c r="I115" s="185"/>
      <c r="J115" s="185"/>
      <c r="K115" s="186"/>
    </row>
    <row r="116" spans="1:11" ht="13" thickBot="1" x14ac:dyDescent="0.3">
      <c r="A116" s="184"/>
      <c r="B116" s="187"/>
      <c r="C116" s="187"/>
      <c r="D116" s="187"/>
      <c r="E116" s="187"/>
      <c r="F116" s="187"/>
      <c r="G116" s="187"/>
      <c r="H116" s="187"/>
      <c r="I116" s="187"/>
      <c r="J116" s="187"/>
      <c r="K116" s="188"/>
    </row>
    <row r="117" spans="1:11" x14ac:dyDescent="0.25">
      <c r="A117" s="79"/>
      <c r="B117" s="187"/>
      <c r="C117" s="187"/>
      <c r="D117" s="187"/>
      <c r="E117" s="187"/>
      <c r="F117" s="187"/>
      <c r="G117" s="187"/>
      <c r="H117" s="187"/>
      <c r="I117" s="187"/>
      <c r="J117" s="187"/>
      <c r="K117" s="188"/>
    </row>
    <row r="118" spans="1:11" x14ac:dyDescent="0.25">
      <c r="A118" s="79"/>
      <c r="B118" s="74"/>
      <c r="C118" s="74"/>
      <c r="D118" s="74"/>
      <c r="E118" s="74"/>
      <c r="F118" s="74"/>
      <c r="G118" s="74"/>
      <c r="H118" s="74"/>
      <c r="I118" s="74"/>
      <c r="J118" s="74"/>
      <c r="K118" s="75"/>
    </row>
    <row r="119" spans="1:11" x14ac:dyDescent="0.25">
      <c r="A119" s="79"/>
      <c r="B119" s="74"/>
      <c r="C119" s="74"/>
      <c r="D119" s="74"/>
      <c r="E119" s="74"/>
      <c r="F119" s="74"/>
      <c r="G119" s="74"/>
      <c r="H119" s="74"/>
      <c r="I119" s="74"/>
      <c r="J119" s="74"/>
      <c r="K119" s="75"/>
    </row>
    <row r="120" spans="1:11" x14ac:dyDescent="0.25">
      <c r="A120" s="79"/>
      <c r="B120" s="74"/>
      <c r="C120" s="74"/>
      <c r="D120" s="74"/>
      <c r="E120" s="74"/>
      <c r="F120" s="74"/>
      <c r="G120" s="74"/>
      <c r="H120" s="74"/>
      <c r="I120" s="74"/>
      <c r="J120" s="74"/>
      <c r="K120" s="75"/>
    </row>
    <row r="121" spans="1:11" x14ac:dyDescent="0.25">
      <c r="A121" s="79"/>
      <c r="B121" s="74"/>
      <c r="C121" s="74"/>
      <c r="D121" s="74"/>
      <c r="E121" s="74"/>
      <c r="F121" s="74"/>
      <c r="G121" s="74"/>
      <c r="H121" s="74"/>
      <c r="I121" s="74"/>
      <c r="J121" s="74"/>
      <c r="K121" s="75"/>
    </row>
    <row r="122" spans="1:11" x14ac:dyDescent="0.25">
      <c r="A122" s="79"/>
      <c r="B122" s="74"/>
      <c r="C122" s="74"/>
      <c r="D122" s="74"/>
      <c r="E122" s="74"/>
      <c r="F122" s="74"/>
      <c r="G122" s="74"/>
      <c r="H122" s="74"/>
      <c r="I122" s="74"/>
      <c r="J122" s="74"/>
      <c r="K122" s="75"/>
    </row>
    <row r="123" spans="1:11" x14ac:dyDescent="0.25">
      <c r="A123" s="79"/>
      <c r="B123" s="74"/>
      <c r="C123" s="74"/>
      <c r="D123" s="74"/>
      <c r="E123" s="74"/>
      <c r="F123" s="74"/>
      <c r="G123" s="74"/>
      <c r="H123" s="74"/>
      <c r="I123" s="74"/>
      <c r="J123" s="74"/>
      <c r="K123" s="75"/>
    </row>
    <row r="124" spans="1:11" x14ac:dyDescent="0.25">
      <c r="A124" s="79"/>
      <c r="B124" s="74"/>
      <c r="C124" s="74"/>
      <c r="D124" s="74"/>
      <c r="E124" s="74"/>
      <c r="F124" s="74"/>
      <c r="G124" s="74"/>
      <c r="H124" s="74"/>
      <c r="I124" s="74"/>
      <c r="J124" s="74"/>
      <c r="K124" s="75"/>
    </row>
    <row r="125" spans="1:11" x14ac:dyDescent="0.25">
      <c r="A125" s="79"/>
      <c r="B125" s="74"/>
      <c r="C125" s="74"/>
      <c r="D125" s="74"/>
      <c r="E125" s="74"/>
      <c r="F125" s="74"/>
      <c r="G125" s="74"/>
      <c r="H125" s="74"/>
      <c r="I125" s="74"/>
      <c r="J125" s="74"/>
      <c r="K125" s="75"/>
    </row>
    <row r="126" spans="1:11" x14ac:dyDescent="0.25">
      <c r="A126" s="79"/>
      <c r="B126" s="74"/>
      <c r="C126" s="74"/>
      <c r="D126" s="74"/>
      <c r="E126" s="74"/>
      <c r="F126" s="74"/>
      <c r="G126" s="74"/>
      <c r="H126" s="74"/>
      <c r="I126" s="74"/>
      <c r="J126" s="74"/>
      <c r="K126" s="75"/>
    </row>
    <row r="127" spans="1:11" x14ac:dyDescent="0.25">
      <c r="A127" s="79"/>
      <c r="B127" s="152" t="s">
        <v>116</v>
      </c>
      <c r="C127" s="152"/>
      <c r="D127" s="152"/>
      <c r="E127" s="152"/>
      <c r="F127" s="152"/>
      <c r="G127" s="152"/>
      <c r="H127" s="152"/>
      <c r="I127" s="152"/>
      <c r="J127" s="152"/>
      <c r="K127" s="181"/>
    </row>
    <row r="128" spans="1:11" x14ac:dyDescent="0.25">
      <c r="A128" s="79"/>
      <c r="B128" s="152"/>
      <c r="C128" s="152"/>
      <c r="D128" s="152"/>
      <c r="E128" s="152"/>
      <c r="F128" s="152"/>
      <c r="G128" s="152"/>
      <c r="H128" s="152"/>
      <c r="I128" s="152"/>
      <c r="J128" s="152"/>
      <c r="K128" s="181"/>
    </row>
    <row r="129" spans="1:11" x14ac:dyDescent="0.25">
      <c r="A129" s="79"/>
      <c r="B129" s="152"/>
      <c r="C129" s="152"/>
      <c r="D129" s="152"/>
      <c r="E129" s="152"/>
      <c r="F129" s="152"/>
      <c r="G129" s="152"/>
      <c r="H129" s="152"/>
      <c r="I129" s="152"/>
      <c r="J129" s="152"/>
      <c r="K129" s="181"/>
    </row>
    <row r="130" spans="1:11" ht="13" thickBot="1" x14ac:dyDescent="0.3">
      <c r="A130" s="79"/>
      <c r="B130" s="103"/>
      <c r="C130" s="103"/>
      <c r="D130" s="103"/>
      <c r="E130" s="103"/>
      <c r="F130" s="103"/>
      <c r="G130" s="103"/>
      <c r="H130" s="103"/>
      <c r="I130" s="103"/>
      <c r="J130" s="103"/>
      <c r="K130" s="104"/>
    </row>
    <row r="131" spans="1:11" ht="15" customHeight="1" x14ac:dyDescent="0.25">
      <c r="A131" s="156">
        <v>10</v>
      </c>
      <c r="B131" s="185" t="s">
        <v>114</v>
      </c>
      <c r="C131" s="185"/>
      <c r="D131" s="185"/>
      <c r="E131" s="185"/>
      <c r="F131" s="185"/>
      <c r="G131" s="185"/>
      <c r="H131" s="185"/>
      <c r="I131" s="185"/>
      <c r="J131" s="185"/>
      <c r="K131" s="186"/>
    </row>
    <row r="132" spans="1:11" ht="13" thickBot="1" x14ac:dyDescent="0.3">
      <c r="A132" s="157"/>
      <c r="B132" s="187"/>
      <c r="C132" s="187"/>
      <c r="D132" s="187"/>
      <c r="E132" s="187"/>
      <c r="F132" s="187"/>
      <c r="G132" s="187"/>
      <c r="H132" s="187"/>
      <c r="I132" s="187"/>
      <c r="J132" s="187"/>
      <c r="K132" s="188"/>
    </row>
    <row r="133" spans="1:11" x14ac:dyDescent="0.25">
      <c r="A133" s="79"/>
      <c r="B133" s="105"/>
      <c r="C133" s="105"/>
      <c r="D133" s="105"/>
      <c r="E133" s="105"/>
      <c r="F133" s="105"/>
      <c r="G133" s="105"/>
      <c r="H133" s="105"/>
      <c r="I133" s="105"/>
      <c r="J133" s="105"/>
      <c r="K133" s="106"/>
    </row>
    <row r="134" spans="1:11" x14ac:dyDescent="0.25">
      <c r="A134" s="79"/>
      <c r="B134" s="74"/>
      <c r="C134" s="74"/>
      <c r="D134" s="74"/>
      <c r="E134" s="74"/>
      <c r="F134" s="74"/>
      <c r="G134" s="74"/>
      <c r="H134" s="74"/>
      <c r="I134" s="74"/>
      <c r="J134" s="74"/>
      <c r="K134" s="75"/>
    </row>
    <row r="135" spans="1:11" x14ac:dyDescent="0.25">
      <c r="A135" s="79"/>
      <c r="B135" s="74"/>
      <c r="C135" s="74"/>
      <c r="D135" s="74"/>
      <c r="E135" s="74"/>
      <c r="F135" s="74"/>
      <c r="G135" s="74"/>
      <c r="H135" s="74"/>
      <c r="I135" s="74"/>
      <c r="J135" s="74"/>
      <c r="K135" s="75"/>
    </row>
    <row r="136" spans="1:11" x14ac:dyDescent="0.25">
      <c r="A136" s="79"/>
      <c r="B136" s="74"/>
      <c r="C136" s="74"/>
      <c r="D136" s="74"/>
      <c r="E136" s="74"/>
      <c r="F136" s="74"/>
      <c r="G136" s="74"/>
      <c r="H136" s="74"/>
      <c r="I136" s="74"/>
      <c r="J136" s="74"/>
      <c r="K136" s="75"/>
    </row>
    <row r="137" spans="1:11" x14ac:dyDescent="0.25">
      <c r="A137" s="79"/>
      <c r="B137" s="74"/>
      <c r="C137" s="74"/>
      <c r="D137" s="74"/>
      <c r="E137" s="74"/>
      <c r="F137" s="74"/>
      <c r="G137" s="74"/>
      <c r="H137" s="74"/>
      <c r="I137" s="74"/>
      <c r="J137" s="74"/>
      <c r="K137" s="75"/>
    </row>
    <row r="138" spans="1:11" x14ac:dyDescent="0.25">
      <c r="A138" s="79"/>
      <c r="B138" s="74"/>
      <c r="C138" s="74"/>
      <c r="D138" s="74"/>
      <c r="E138" s="74"/>
      <c r="F138" s="74"/>
      <c r="G138" s="74"/>
      <c r="H138" s="74"/>
      <c r="I138" s="74"/>
      <c r="J138" s="74"/>
      <c r="K138" s="75"/>
    </row>
    <row r="139" spans="1:11" x14ac:dyDescent="0.25">
      <c r="A139" s="79"/>
      <c r="B139" s="74"/>
      <c r="C139" s="74"/>
      <c r="D139" s="74"/>
      <c r="E139" s="74"/>
      <c r="F139" s="74"/>
      <c r="G139" s="74"/>
      <c r="H139" s="74"/>
      <c r="I139" s="74"/>
      <c r="J139" s="74"/>
      <c r="K139" s="75"/>
    </row>
    <row r="140" spans="1:11" ht="13" thickBot="1" x14ac:dyDescent="0.3">
      <c r="A140" s="91"/>
      <c r="B140" s="99"/>
      <c r="C140" s="99"/>
      <c r="D140" s="99"/>
      <c r="E140" s="99"/>
      <c r="F140" s="99"/>
      <c r="G140" s="99"/>
      <c r="H140" s="99"/>
      <c r="I140" s="99"/>
      <c r="J140" s="99"/>
      <c r="K140" s="100"/>
    </row>
    <row r="141" spans="1:11" ht="13" thickBot="1" x14ac:dyDescent="0.3">
      <c r="A141" s="107"/>
      <c r="B141" s="158" t="s">
        <v>120</v>
      </c>
      <c r="C141" s="158"/>
      <c r="D141" s="158"/>
      <c r="E141" s="158"/>
      <c r="F141" s="158"/>
      <c r="G141" s="158"/>
      <c r="H141" s="158"/>
      <c r="I141" s="158"/>
      <c r="J141" s="158"/>
      <c r="K141" s="175"/>
    </row>
    <row r="142" spans="1:11" x14ac:dyDescent="0.25">
      <c r="A142" s="156">
        <v>11</v>
      </c>
      <c r="B142" s="159"/>
      <c r="C142" s="159"/>
      <c r="D142" s="159"/>
      <c r="E142" s="159"/>
      <c r="F142" s="159"/>
      <c r="G142" s="159"/>
      <c r="H142" s="159"/>
      <c r="I142" s="159"/>
      <c r="J142" s="159"/>
      <c r="K142" s="176"/>
    </row>
    <row r="143" spans="1:11" ht="13" thickBot="1" x14ac:dyDescent="0.3">
      <c r="A143" s="157"/>
      <c r="B143" s="159"/>
      <c r="C143" s="159"/>
      <c r="D143" s="159"/>
      <c r="E143" s="159"/>
      <c r="F143" s="159"/>
      <c r="G143" s="159"/>
      <c r="H143" s="159"/>
      <c r="I143" s="159"/>
      <c r="J143" s="159"/>
      <c r="K143" s="176"/>
    </row>
    <row r="144" spans="1:11" x14ac:dyDescent="0.25">
      <c r="A144" s="79"/>
      <c r="B144" s="74"/>
      <c r="C144" s="74"/>
      <c r="D144" s="74"/>
      <c r="E144" s="74"/>
      <c r="F144" s="74"/>
      <c r="G144" s="74"/>
      <c r="H144" s="74"/>
      <c r="I144" s="74"/>
      <c r="J144" s="74"/>
      <c r="K144" s="75"/>
    </row>
    <row r="145" spans="1:11" ht="13" x14ac:dyDescent="0.3">
      <c r="A145" s="79"/>
      <c r="B145" s="76" t="s">
        <v>117</v>
      </c>
      <c r="C145" s="74"/>
      <c r="D145" s="74"/>
      <c r="E145" s="74"/>
      <c r="F145" s="74"/>
      <c r="G145" s="74"/>
      <c r="H145" s="74"/>
      <c r="I145" s="74"/>
      <c r="J145" s="74"/>
      <c r="K145" s="75"/>
    </row>
    <row r="146" spans="1:11" x14ac:dyDescent="0.25">
      <c r="A146" s="79"/>
      <c r="B146" s="154" t="s">
        <v>118</v>
      </c>
      <c r="C146" s="154"/>
      <c r="D146" s="154"/>
      <c r="E146" s="154"/>
      <c r="F146" s="154"/>
      <c r="G146" s="154"/>
      <c r="H146" s="154"/>
      <c r="I146" s="154"/>
      <c r="J146" s="154"/>
      <c r="K146" s="155"/>
    </row>
    <row r="147" spans="1:11" x14ac:dyDescent="0.25">
      <c r="A147" s="79"/>
      <c r="B147" s="154"/>
      <c r="C147" s="154"/>
      <c r="D147" s="154"/>
      <c r="E147" s="154"/>
      <c r="F147" s="154"/>
      <c r="G147" s="154"/>
      <c r="H147" s="154"/>
      <c r="I147" s="154"/>
      <c r="J147" s="154"/>
      <c r="K147" s="155"/>
    </row>
    <row r="148" spans="1:11" x14ac:dyDescent="0.25">
      <c r="A148" s="79"/>
      <c r="B148" s="154"/>
      <c r="C148" s="154"/>
      <c r="D148" s="154"/>
      <c r="E148" s="154"/>
      <c r="F148" s="154"/>
      <c r="G148" s="154"/>
      <c r="H148" s="154"/>
      <c r="I148" s="154"/>
      <c r="J148" s="154"/>
      <c r="K148" s="155"/>
    </row>
    <row r="149" spans="1:11" x14ac:dyDescent="0.25">
      <c r="A149" s="79"/>
      <c r="B149" s="154" t="s">
        <v>119</v>
      </c>
      <c r="C149" s="154"/>
      <c r="D149" s="154"/>
      <c r="E149" s="154"/>
      <c r="F149" s="154"/>
      <c r="G149" s="154"/>
      <c r="H149" s="154"/>
      <c r="I149" s="154"/>
      <c r="J149" s="154"/>
      <c r="K149" s="155"/>
    </row>
    <row r="150" spans="1:11" x14ac:dyDescent="0.25">
      <c r="A150" s="79"/>
      <c r="B150" s="154"/>
      <c r="C150" s="154"/>
      <c r="D150" s="154"/>
      <c r="E150" s="154"/>
      <c r="F150" s="154"/>
      <c r="G150" s="154"/>
      <c r="H150" s="154"/>
      <c r="I150" s="154"/>
      <c r="J150" s="154"/>
      <c r="K150" s="155"/>
    </row>
    <row r="151" spans="1:11" x14ac:dyDescent="0.25">
      <c r="A151" s="79"/>
      <c r="B151" s="154"/>
      <c r="C151" s="154"/>
      <c r="D151" s="154"/>
      <c r="E151" s="154"/>
      <c r="F151" s="154"/>
      <c r="G151" s="154"/>
      <c r="H151" s="154"/>
      <c r="I151" s="154"/>
      <c r="J151" s="154"/>
      <c r="K151" s="155"/>
    </row>
    <row r="152" spans="1:11" x14ac:dyDescent="0.25">
      <c r="A152" s="79"/>
      <c r="B152" s="108"/>
      <c r="C152" s="108"/>
      <c r="D152" s="108"/>
      <c r="E152" s="108"/>
      <c r="F152" s="108"/>
      <c r="G152" s="108"/>
      <c r="H152" s="108"/>
      <c r="I152" s="108"/>
      <c r="J152" s="108"/>
      <c r="K152" s="109"/>
    </row>
    <row r="153" spans="1:11" x14ac:dyDescent="0.25">
      <c r="A153" s="79"/>
      <c r="B153" s="108"/>
      <c r="C153" s="108"/>
      <c r="D153" s="108"/>
      <c r="E153" s="108"/>
      <c r="F153" s="108"/>
      <c r="G153" s="108"/>
      <c r="H153" s="108"/>
      <c r="I153" s="108"/>
      <c r="J153" s="108"/>
      <c r="K153" s="109"/>
    </row>
    <row r="154" spans="1:11" x14ac:dyDescent="0.25">
      <c r="A154" s="79"/>
      <c r="B154" s="108"/>
      <c r="C154" s="108"/>
      <c r="D154" s="108"/>
      <c r="E154" s="108"/>
      <c r="F154" s="108"/>
      <c r="G154" s="108"/>
      <c r="H154" s="108"/>
      <c r="I154" s="108"/>
      <c r="J154" s="108"/>
      <c r="K154" s="109"/>
    </row>
    <row r="155" spans="1:11" x14ac:dyDescent="0.25">
      <c r="A155" s="79"/>
      <c r="B155" s="108"/>
      <c r="C155" s="108"/>
      <c r="D155" s="108"/>
      <c r="E155" s="108"/>
      <c r="F155" s="108"/>
      <c r="G155" s="108"/>
      <c r="H155" s="108"/>
      <c r="I155" s="108"/>
      <c r="J155" s="108"/>
      <c r="K155" s="109"/>
    </row>
    <row r="156" spans="1:11" x14ac:dyDescent="0.25">
      <c r="A156" s="79"/>
      <c r="B156" s="108"/>
      <c r="C156" s="108"/>
      <c r="D156" s="108"/>
      <c r="E156" s="108"/>
      <c r="F156" s="108"/>
      <c r="G156" s="108"/>
      <c r="H156" s="108"/>
      <c r="I156" s="108"/>
      <c r="J156" s="108"/>
      <c r="K156" s="109"/>
    </row>
    <row r="157" spans="1:11" x14ac:dyDescent="0.25">
      <c r="A157" s="79"/>
      <c r="B157" s="108"/>
      <c r="C157" s="108"/>
      <c r="D157" s="108"/>
      <c r="E157" s="108"/>
      <c r="F157" s="108"/>
      <c r="G157" s="108"/>
      <c r="H157" s="108"/>
      <c r="I157" s="108"/>
      <c r="J157" s="108"/>
      <c r="K157" s="109"/>
    </row>
    <row r="158" spans="1:11" x14ac:dyDescent="0.25">
      <c r="A158" s="79"/>
      <c r="B158" s="108"/>
      <c r="C158" s="108"/>
      <c r="D158" s="108"/>
      <c r="E158" s="108"/>
      <c r="F158" s="108"/>
      <c r="G158" s="108"/>
      <c r="H158" s="108"/>
      <c r="I158" s="108"/>
      <c r="J158" s="108"/>
      <c r="K158" s="109"/>
    </row>
    <row r="159" spans="1:11" x14ac:dyDescent="0.25">
      <c r="A159" s="79"/>
      <c r="B159" s="108"/>
      <c r="C159" s="108"/>
      <c r="D159" s="108"/>
      <c r="E159" s="108"/>
      <c r="F159" s="108"/>
      <c r="G159" s="108"/>
      <c r="H159" s="108"/>
      <c r="I159" s="108"/>
      <c r="J159" s="108"/>
      <c r="K159" s="109"/>
    </row>
    <row r="160" spans="1:11" x14ac:dyDescent="0.25">
      <c r="A160" s="79"/>
      <c r="B160" s="108"/>
      <c r="C160" s="108"/>
      <c r="D160" s="108"/>
      <c r="E160" s="108"/>
      <c r="F160" s="108"/>
      <c r="G160" s="108"/>
      <c r="H160" s="108"/>
      <c r="I160" s="108"/>
      <c r="J160" s="108"/>
      <c r="K160" s="109"/>
    </row>
    <row r="161" spans="1:12" x14ac:dyDescent="0.25">
      <c r="A161" s="79"/>
      <c r="B161" s="108"/>
      <c r="C161" s="108"/>
      <c r="D161" s="108"/>
      <c r="E161" s="108"/>
      <c r="F161" s="108"/>
      <c r="G161" s="108"/>
      <c r="H161" s="108"/>
      <c r="I161" s="108"/>
      <c r="J161" s="108"/>
      <c r="K161" s="109"/>
    </row>
    <row r="162" spans="1:12" x14ac:dyDescent="0.25">
      <c r="A162" s="79"/>
      <c r="B162" s="108"/>
      <c r="C162" s="108"/>
      <c r="D162" s="108"/>
      <c r="E162" s="108"/>
      <c r="F162" s="108"/>
      <c r="G162" s="108"/>
      <c r="H162" s="108"/>
      <c r="I162" s="108"/>
      <c r="J162" s="108"/>
      <c r="K162" s="109"/>
    </row>
    <row r="163" spans="1:12" x14ac:dyDescent="0.25">
      <c r="A163" s="79"/>
      <c r="B163" s="108"/>
      <c r="C163" s="108"/>
      <c r="D163" s="108"/>
      <c r="E163" s="108"/>
      <c r="F163" s="108"/>
      <c r="G163" s="108"/>
      <c r="H163" s="108"/>
      <c r="I163" s="108"/>
      <c r="J163" s="108"/>
      <c r="K163" s="109"/>
    </row>
    <row r="164" spans="1:12" x14ac:dyDescent="0.25">
      <c r="A164" s="79"/>
      <c r="B164" s="108"/>
      <c r="C164" s="108"/>
      <c r="D164" s="108"/>
      <c r="E164" s="108"/>
      <c r="F164" s="108"/>
      <c r="G164" s="108"/>
      <c r="H164" s="108"/>
      <c r="I164" s="108"/>
      <c r="J164" s="108"/>
      <c r="K164" s="109"/>
    </row>
    <row r="165" spans="1:12" x14ac:dyDescent="0.25">
      <c r="A165" s="79"/>
      <c r="B165" s="108"/>
      <c r="C165" s="108"/>
      <c r="D165" s="108"/>
      <c r="E165" s="108"/>
      <c r="F165" s="108"/>
      <c r="G165" s="108"/>
      <c r="H165" s="108"/>
      <c r="I165" s="108"/>
      <c r="J165" s="108"/>
      <c r="K165" s="109"/>
    </row>
    <row r="166" spans="1:12" x14ac:dyDescent="0.25">
      <c r="A166" s="79"/>
      <c r="B166" s="108"/>
      <c r="C166" s="108"/>
      <c r="D166" s="108"/>
      <c r="E166" s="108"/>
      <c r="F166" s="108"/>
      <c r="G166" s="108"/>
      <c r="H166" s="108"/>
      <c r="I166" s="108"/>
      <c r="J166" s="108"/>
      <c r="K166" s="109"/>
    </row>
    <row r="167" spans="1:12" x14ac:dyDescent="0.25">
      <c r="A167" s="79"/>
      <c r="B167" s="108"/>
      <c r="C167" s="108"/>
      <c r="D167" s="108"/>
      <c r="E167" s="108"/>
      <c r="F167" s="108"/>
      <c r="G167" s="108"/>
      <c r="H167" s="108"/>
      <c r="I167" s="108"/>
      <c r="J167" s="108"/>
      <c r="K167" s="109"/>
    </row>
    <row r="168" spans="1:12" x14ac:dyDescent="0.25">
      <c r="A168" s="79"/>
      <c r="B168" s="108"/>
      <c r="C168" s="108"/>
      <c r="D168" s="108"/>
      <c r="E168" s="108"/>
      <c r="F168" s="108"/>
      <c r="G168" s="108"/>
      <c r="H168" s="108"/>
      <c r="I168" s="108"/>
      <c r="J168" s="108"/>
      <c r="K168" s="109"/>
    </row>
    <row r="169" spans="1:12" x14ac:dyDescent="0.25">
      <c r="A169" s="79"/>
      <c r="B169" s="108"/>
      <c r="C169" s="108"/>
      <c r="D169" s="108"/>
      <c r="E169" s="108"/>
      <c r="F169" s="108"/>
      <c r="G169" s="108"/>
      <c r="H169" s="108"/>
      <c r="I169" s="108"/>
      <c r="J169" s="108"/>
      <c r="K169" s="109"/>
    </row>
    <row r="170" spans="1:12" ht="13" thickBot="1" x14ac:dyDescent="0.3">
      <c r="A170" s="91"/>
      <c r="B170" s="110"/>
      <c r="C170" s="110"/>
      <c r="D170" s="110"/>
      <c r="E170" s="110"/>
      <c r="F170" s="110"/>
      <c r="G170" s="110"/>
      <c r="H170" s="110"/>
      <c r="I170" s="110"/>
      <c r="J170" s="110"/>
      <c r="K170" s="111"/>
    </row>
    <row r="171" spans="1:12" ht="13" thickBot="1" x14ac:dyDescent="0.3">
      <c r="A171" s="79"/>
      <c r="B171" s="73"/>
      <c r="C171" s="73"/>
      <c r="D171" s="73"/>
      <c r="E171" s="73"/>
      <c r="F171" s="73"/>
      <c r="G171" s="73"/>
      <c r="H171" s="73"/>
      <c r="I171" s="73"/>
      <c r="J171" s="73"/>
      <c r="K171" s="73"/>
    </row>
    <row r="172" spans="1:12" ht="15" customHeight="1" x14ac:dyDescent="0.25">
      <c r="A172" s="156">
        <v>12</v>
      </c>
      <c r="B172" s="158" t="s">
        <v>127</v>
      </c>
      <c r="C172" s="158"/>
      <c r="D172" s="158"/>
      <c r="E172" s="158"/>
      <c r="F172" s="158"/>
      <c r="G172" s="158"/>
      <c r="H172" s="158"/>
      <c r="I172" s="158"/>
      <c r="J172" s="158"/>
      <c r="K172" s="158"/>
      <c r="L172" s="112"/>
    </row>
    <row r="173" spans="1:12" ht="13" thickBot="1" x14ac:dyDescent="0.3">
      <c r="A173" s="157"/>
      <c r="B173" s="159"/>
      <c r="C173" s="159"/>
      <c r="D173" s="159"/>
      <c r="E173" s="159"/>
      <c r="F173" s="159"/>
      <c r="G173" s="159"/>
      <c r="H173" s="159"/>
      <c r="I173" s="159"/>
      <c r="J173" s="159"/>
      <c r="K173" s="159"/>
      <c r="L173" s="113"/>
    </row>
    <row r="174" spans="1:12" x14ac:dyDescent="0.25">
      <c r="A174" s="79"/>
      <c r="B174" s="159"/>
      <c r="C174" s="159"/>
      <c r="D174" s="159"/>
      <c r="E174" s="159"/>
      <c r="F174" s="159"/>
      <c r="G174" s="159"/>
      <c r="H174" s="159"/>
      <c r="I174" s="159"/>
      <c r="J174" s="159"/>
      <c r="K174" s="159"/>
      <c r="L174" s="113"/>
    </row>
    <row r="175" spans="1:12" ht="13" thickBot="1" x14ac:dyDescent="0.3">
      <c r="A175" s="79"/>
      <c r="B175" s="159"/>
      <c r="C175" s="159"/>
      <c r="D175" s="159"/>
      <c r="E175" s="159"/>
      <c r="F175" s="159"/>
      <c r="G175" s="159"/>
      <c r="H175" s="159"/>
      <c r="I175" s="159"/>
      <c r="J175" s="159"/>
      <c r="K175" s="159"/>
      <c r="L175" s="113"/>
    </row>
    <row r="176" spans="1:12" ht="13.5" thickBot="1" x14ac:dyDescent="0.35">
      <c r="A176" s="79"/>
      <c r="B176" s="101"/>
      <c r="C176" s="95" t="s">
        <v>58</v>
      </c>
      <c r="D176" s="101"/>
      <c r="E176" s="114"/>
      <c r="F176" s="115"/>
      <c r="G176" s="115"/>
      <c r="H176" s="160" t="s">
        <v>59</v>
      </c>
      <c r="I176" s="160"/>
      <c r="J176" s="115"/>
      <c r="K176" s="115"/>
      <c r="L176" s="116"/>
    </row>
    <row r="177" spans="1:12" ht="13.5" thickBot="1" x14ac:dyDescent="0.35">
      <c r="A177" s="79"/>
      <c r="B177" s="117" t="s">
        <v>57</v>
      </c>
      <c r="C177" s="118"/>
      <c r="D177" s="74"/>
      <c r="E177" s="161" t="s">
        <v>65</v>
      </c>
      <c r="F177" s="162"/>
      <c r="G177" s="119"/>
      <c r="H177" s="120" t="s">
        <v>60</v>
      </c>
      <c r="I177" s="121"/>
      <c r="J177" s="122">
        <f>F178*I177</f>
        <v>0</v>
      </c>
      <c r="K177" s="119"/>
      <c r="L177" s="123"/>
    </row>
    <row r="178" spans="1:12" ht="13.5" thickBot="1" x14ac:dyDescent="0.35">
      <c r="A178" s="79"/>
      <c r="B178" s="124" t="s">
        <v>67</v>
      </c>
      <c r="C178" s="74"/>
      <c r="D178" s="74"/>
      <c r="E178" s="120" t="s">
        <v>61</v>
      </c>
      <c r="F178" s="121"/>
      <c r="G178" s="119"/>
      <c r="H178" s="163" t="s">
        <v>62</v>
      </c>
      <c r="I178" s="163"/>
      <c r="J178" s="122"/>
      <c r="K178" s="125" t="s">
        <v>63</v>
      </c>
      <c r="L178" s="126">
        <f>IF(J177&gt;0,J177,J179)</f>
        <v>0</v>
      </c>
    </row>
    <row r="179" spans="1:12" ht="13.5" thickBot="1" x14ac:dyDescent="0.35">
      <c r="A179" s="79"/>
      <c r="B179" s="124"/>
      <c r="C179" s="74"/>
      <c r="D179" s="74"/>
      <c r="E179" s="127"/>
      <c r="F179" s="119"/>
      <c r="G179" s="119"/>
      <c r="H179" s="128" t="s">
        <v>64</v>
      </c>
      <c r="I179" s="129"/>
      <c r="J179" s="122">
        <f>F178*(I179/1000)</f>
        <v>0</v>
      </c>
      <c r="K179" s="119"/>
      <c r="L179" s="123"/>
    </row>
    <row r="180" spans="1:12" ht="13.5" thickBot="1" x14ac:dyDescent="0.35">
      <c r="A180" s="79"/>
      <c r="B180" s="124"/>
      <c r="C180" s="74"/>
      <c r="D180" s="74"/>
      <c r="E180" s="164" t="s">
        <v>66</v>
      </c>
      <c r="F180" s="165"/>
      <c r="G180" s="165"/>
      <c r="H180" s="165"/>
      <c r="I180" s="165"/>
      <c r="J180" s="165"/>
      <c r="K180" s="165"/>
      <c r="L180" s="166"/>
    </row>
    <row r="181" spans="1:12" ht="13" x14ac:dyDescent="0.3">
      <c r="A181" s="79"/>
      <c r="B181" s="124"/>
      <c r="C181" s="74"/>
      <c r="D181" s="74"/>
      <c r="E181" s="74"/>
      <c r="F181" s="74"/>
      <c r="G181" s="74"/>
      <c r="H181" s="74"/>
      <c r="I181" s="74"/>
      <c r="J181" s="74"/>
      <c r="K181" s="74"/>
      <c r="L181" s="113"/>
    </row>
    <row r="182" spans="1:12" x14ac:dyDescent="0.25">
      <c r="A182" s="79"/>
      <c r="B182" s="74"/>
      <c r="C182" s="74"/>
      <c r="D182" s="74"/>
      <c r="E182" s="74"/>
      <c r="F182" s="74"/>
      <c r="G182" s="74"/>
      <c r="H182" s="74"/>
      <c r="I182" s="74"/>
      <c r="J182" s="74"/>
      <c r="K182" s="74"/>
      <c r="L182" s="113"/>
    </row>
    <row r="183" spans="1:12" x14ac:dyDescent="0.25">
      <c r="A183" s="79"/>
      <c r="B183" s="74"/>
      <c r="C183" s="74"/>
      <c r="D183" s="74"/>
      <c r="E183" s="74"/>
      <c r="F183" s="74"/>
      <c r="G183" s="74"/>
      <c r="H183" s="74"/>
      <c r="I183" s="74"/>
      <c r="J183" s="74"/>
      <c r="K183" s="74"/>
      <c r="L183" s="113"/>
    </row>
    <row r="184" spans="1:12" x14ac:dyDescent="0.25">
      <c r="A184" s="79"/>
      <c r="B184" s="74"/>
      <c r="C184" s="74"/>
      <c r="D184" s="74"/>
      <c r="E184" s="74"/>
      <c r="F184" s="74"/>
      <c r="G184" s="74"/>
      <c r="H184" s="74"/>
      <c r="I184" s="74"/>
      <c r="J184" s="74"/>
      <c r="K184" s="74"/>
      <c r="L184" s="113"/>
    </row>
    <row r="185" spans="1:12" x14ac:dyDescent="0.25">
      <c r="A185" s="79"/>
      <c r="B185" s="74"/>
      <c r="C185" s="74"/>
      <c r="D185" s="74"/>
      <c r="E185" s="74"/>
      <c r="F185" s="74"/>
      <c r="G185" s="74"/>
      <c r="H185" s="74"/>
      <c r="I185" s="74"/>
      <c r="J185" s="74"/>
      <c r="K185" s="74"/>
      <c r="L185" s="113"/>
    </row>
    <row r="186" spans="1:12" x14ac:dyDescent="0.25">
      <c r="A186" s="79"/>
      <c r="B186" s="74"/>
      <c r="C186" s="74"/>
      <c r="D186" s="74"/>
      <c r="E186" s="74"/>
      <c r="F186" s="74"/>
      <c r="G186" s="74"/>
      <c r="H186" s="74"/>
      <c r="I186" s="74"/>
      <c r="J186" s="74"/>
      <c r="K186" s="74"/>
      <c r="L186" s="113"/>
    </row>
    <row r="187" spans="1:12" x14ac:dyDescent="0.25">
      <c r="A187" s="79"/>
      <c r="B187" s="74"/>
      <c r="C187" s="74"/>
      <c r="D187" s="74"/>
      <c r="E187" s="74"/>
      <c r="F187" s="74"/>
      <c r="G187" s="74"/>
      <c r="H187" s="74"/>
      <c r="I187" s="74"/>
      <c r="J187" s="74"/>
      <c r="K187" s="74"/>
      <c r="L187" s="113"/>
    </row>
    <row r="188" spans="1:12" x14ac:dyDescent="0.25">
      <c r="A188" s="79"/>
      <c r="B188" s="74"/>
      <c r="C188" s="74"/>
      <c r="D188" s="74"/>
      <c r="E188" s="74"/>
      <c r="F188" s="74"/>
      <c r="G188" s="74"/>
      <c r="H188" s="74"/>
      <c r="I188" s="74"/>
      <c r="J188" s="74"/>
      <c r="K188" s="74"/>
      <c r="L188" s="113"/>
    </row>
    <row r="189" spans="1:12" x14ac:dyDescent="0.25">
      <c r="A189" s="79"/>
      <c r="B189" s="74"/>
      <c r="C189" s="74"/>
      <c r="D189" s="74"/>
      <c r="E189" s="74"/>
      <c r="F189" s="74"/>
      <c r="G189" s="74"/>
      <c r="H189" s="74"/>
      <c r="I189" s="74"/>
      <c r="J189" s="74"/>
      <c r="K189" s="74"/>
      <c r="L189" s="113"/>
    </row>
    <row r="190" spans="1:12" x14ac:dyDescent="0.25">
      <c r="A190" s="79"/>
      <c r="B190" s="74"/>
      <c r="C190" s="74"/>
      <c r="D190" s="74"/>
      <c r="E190" s="74"/>
      <c r="F190" s="74"/>
      <c r="G190" s="74"/>
      <c r="H190" s="74"/>
      <c r="I190" s="74"/>
      <c r="J190" s="74"/>
      <c r="K190" s="74"/>
      <c r="L190" s="113"/>
    </row>
    <row r="191" spans="1:12" x14ac:dyDescent="0.25">
      <c r="A191" s="79"/>
      <c r="B191" s="74"/>
      <c r="C191" s="74"/>
      <c r="D191" s="74"/>
      <c r="E191" s="74"/>
      <c r="F191" s="74"/>
      <c r="G191" s="74"/>
      <c r="H191" s="74"/>
      <c r="I191" s="74"/>
      <c r="J191" s="74"/>
      <c r="K191" s="74"/>
      <c r="L191" s="113"/>
    </row>
    <row r="192" spans="1:12" x14ac:dyDescent="0.25">
      <c r="A192" s="79"/>
      <c r="B192" s="74"/>
      <c r="C192" s="74"/>
      <c r="D192" s="74"/>
      <c r="E192" s="74"/>
      <c r="F192" s="74"/>
      <c r="G192" s="74"/>
      <c r="H192" s="74"/>
      <c r="I192" s="74"/>
      <c r="J192" s="74"/>
      <c r="K192" s="74"/>
      <c r="L192" s="113"/>
    </row>
    <row r="193" spans="1:12" x14ac:dyDescent="0.25">
      <c r="A193" s="79"/>
      <c r="B193" s="152" t="s">
        <v>128</v>
      </c>
      <c r="C193" s="152"/>
      <c r="D193" s="152"/>
      <c r="E193" s="152"/>
      <c r="F193" s="152"/>
      <c r="G193" s="152"/>
      <c r="H193" s="152"/>
      <c r="I193" s="152"/>
      <c r="J193" s="152"/>
      <c r="K193" s="152"/>
      <c r="L193" s="113"/>
    </row>
    <row r="194" spans="1:12" x14ac:dyDescent="0.25">
      <c r="A194" s="79"/>
      <c r="B194" s="152"/>
      <c r="C194" s="152"/>
      <c r="D194" s="152"/>
      <c r="E194" s="152"/>
      <c r="F194" s="152"/>
      <c r="G194" s="152"/>
      <c r="H194" s="152"/>
      <c r="I194" s="152"/>
      <c r="J194" s="152"/>
      <c r="K194" s="152"/>
      <c r="L194" s="113"/>
    </row>
    <row r="195" spans="1:12" ht="13" thickBot="1" x14ac:dyDescent="0.3">
      <c r="A195" s="91"/>
      <c r="B195" s="153"/>
      <c r="C195" s="153"/>
      <c r="D195" s="153"/>
      <c r="E195" s="153"/>
      <c r="F195" s="153"/>
      <c r="G195" s="153"/>
      <c r="H195" s="153"/>
      <c r="I195" s="153"/>
      <c r="J195" s="153"/>
      <c r="K195" s="153"/>
      <c r="L195" s="111"/>
    </row>
    <row r="196" spans="1:12" ht="15" customHeight="1" x14ac:dyDescent="0.25">
      <c r="A196" s="167">
        <v>13</v>
      </c>
      <c r="B196" s="169" t="s">
        <v>121</v>
      </c>
      <c r="C196" s="170"/>
      <c r="D196" s="170"/>
      <c r="E196" s="170"/>
      <c r="F196" s="170"/>
      <c r="G196" s="170"/>
      <c r="H196" s="170"/>
      <c r="I196" s="170"/>
      <c r="J196" s="170"/>
      <c r="K196" s="170"/>
      <c r="L196" s="171"/>
    </row>
    <row r="197" spans="1:12" ht="12" customHeight="1" thickBot="1" x14ac:dyDescent="0.3">
      <c r="A197" s="168"/>
      <c r="B197" s="172"/>
      <c r="C197" s="173"/>
      <c r="D197" s="173"/>
      <c r="E197" s="173"/>
      <c r="F197" s="173"/>
      <c r="G197" s="173"/>
      <c r="H197" s="173"/>
      <c r="I197" s="173"/>
      <c r="J197" s="173"/>
      <c r="K197" s="173"/>
      <c r="L197" s="174"/>
    </row>
    <row r="198" spans="1:12" ht="12" customHeight="1" x14ac:dyDescent="0.25">
      <c r="A198" s="79"/>
      <c r="B198" s="172"/>
      <c r="C198" s="173"/>
      <c r="D198" s="173"/>
      <c r="E198" s="173"/>
      <c r="F198" s="173"/>
      <c r="G198" s="173"/>
      <c r="H198" s="173"/>
      <c r="I198" s="173"/>
      <c r="J198" s="173"/>
      <c r="K198" s="173"/>
      <c r="L198" s="174"/>
    </row>
    <row r="199" spans="1:12" ht="21" customHeight="1" x14ac:dyDescent="0.25">
      <c r="A199" s="79"/>
      <c r="B199" s="77"/>
      <c r="C199" s="77"/>
      <c r="D199" s="77"/>
      <c r="E199" s="77"/>
      <c r="F199" s="77"/>
      <c r="G199" s="77"/>
      <c r="H199" s="77"/>
      <c r="I199" s="77"/>
      <c r="J199" s="77"/>
      <c r="K199" s="77"/>
      <c r="L199" s="113"/>
    </row>
    <row r="200" spans="1:12" x14ac:dyDescent="0.25">
      <c r="A200" s="79"/>
      <c r="B200" s="74"/>
      <c r="C200" s="74"/>
      <c r="D200" s="74"/>
      <c r="E200" s="74"/>
      <c r="F200" s="74"/>
      <c r="G200" s="74"/>
      <c r="H200" s="74"/>
      <c r="I200" s="74"/>
      <c r="J200" s="74"/>
      <c r="K200" s="74"/>
      <c r="L200" s="113"/>
    </row>
    <row r="201" spans="1:12" x14ac:dyDescent="0.25">
      <c r="A201" s="79"/>
      <c r="B201" s="74"/>
      <c r="C201" s="74"/>
      <c r="D201" s="74"/>
      <c r="E201" s="74"/>
      <c r="F201" s="74"/>
      <c r="G201" s="74"/>
      <c r="H201" s="74"/>
      <c r="I201" s="74"/>
      <c r="J201" s="74"/>
      <c r="K201" s="74"/>
      <c r="L201" s="113"/>
    </row>
    <row r="202" spans="1:12" x14ac:dyDescent="0.25">
      <c r="A202" s="79"/>
      <c r="B202" s="74"/>
      <c r="C202" s="74"/>
      <c r="D202" s="74"/>
      <c r="E202" s="74"/>
      <c r="F202" s="74"/>
      <c r="G202" s="74"/>
      <c r="H202" s="74"/>
      <c r="I202" s="74"/>
      <c r="J202" s="74"/>
      <c r="K202" s="74"/>
      <c r="L202" s="113"/>
    </row>
    <row r="203" spans="1:12" x14ac:dyDescent="0.25">
      <c r="A203" s="79"/>
      <c r="B203" s="74"/>
      <c r="C203" s="74"/>
      <c r="D203" s="74"/>
      <c r="E203" s="74"/>
      <c r="F203" s="74"/>
      <c r="G203" s="74"/>
      <c r="H203" s="74"/>
      <c r="I203" s="74"/>
      <c r="J203" s="74"/>
      <c r="K203" s="74"/>
      <c r="L203" s="113"/>
    </row>
    <row r="204" spans="1:12" x14ac:dyDescent="0.25">
      <c r="A204" s="79"/>
      <c r="B204" s="74"/>
      <c r="C204" s="74"/>
      <c r="D204" s="74"/>
      <c r="E204" s="74"/>
      <c r="F204" s="74"/>
      <c r="G204" s="74"/>
      <c r="H204" s="74"/>
      <c r="I204" s="74"/>
      <c r="J204" s="74"/>
      <c r="K204" s="74"/>
      <c r="L204" s="113"/>
    </row>
    <row r="205" spans="1:12" x14ac:dyDescent="0.25">
      <c r="A205" s="79"/>
      <c r="B205" s="74"/>
      <c r="C205" s="74"/>
      <c r="D205" s="74"/>
      <c r="E205" s="74"/>
      <c r="F205" s="74"/>
      <c r="G205" s="74"/>
      <c r="H205" s="74"/>
      <c r="I205" s="74"/>
      <c r="J205" s="74"/>
      <c r="K205" s="74"/>
      <c r="L205" s="113"/>
    </row>
    <row r="206" spans="1:12" x14ac:dyDescent="0.25">
      <c r="A206" s="79"/>
      <c r="B206" s="74"/>
      <c r="C206" s="74"/>
      <c r="D206" s="74"/>
      <c r="E206" s="74"/>
      <c r="F206" s="74"/>
      <c r="G206" s="74"/>
      <c r="H206" s="74"/>
      <c r="I206" s="74"/>
      <c r="J206" s="74"/>
      <c r="K206" s="74"/>
      <c r="L206" s="113"/>
    </row>
    <row r="207" spans="1:12" x14ac:dyDescent="0.25">
      <c r="A207" s="79"/>
      <c r="B207" s="74"/>
      <c r="C207" s="74"/>
      <c r="D207" s="74"/>
      <c r="E207" s="74"/>
      <c r="F207" s="74"/>
      <c r="G207" s="74"/>
      <c r="H207" s="74"/>
      <c r="I207" s="74"/>
      <c r="J207" s="74"/>
      <c r="K207" s="74"/>
      <c r="L207" s="113"/>
    </row>
    <row r="208" spans="1:12" x14ac:dyDescent="0.25">
      <c r="A208" s="79"/>
      <c r="B208" s="74"/>
      <c r="C208" s="74"/>
      <c r="D208" s="74"/>
      <c r="E208" s="74"/>
      <c r="F208" s="74"/>
      <c r="G208" s="74"/>
      <c r="H208" s="74"/>
      <c r="I208" s="74"/>
      <c r="J208" s="74"/>
      <c r="K208" s="74"/>
      <c r="L208" s="113"/>
    </row>
    <row r="209" spans="1:12" x14ac:dyDescent="0.25">
      <c r="A209" s="79"/>
      <c r="B209" s="74"/>
      <c r="C209" s="74"/>
      <c r="D209" s="74"/>
      <c r="E209" s="74"/>
      <c r="F209" s="74"/>
      <c r="G209" s="74"/>
      <c r="H209" s="74"/>
      <c r="I209" s="74"/>
      <c r="J209" s="74"/>
      <c r="K209" s="74"/>
      <c r="L209" s="113"/>
    </row>
    <row r="210" spans="1:12" x14ac:dyDescent="0.25">
      <c r="A210" s="79"/>
      <c r="B210" s="74"/>
      <c r="C210" s="74"/>
      <c r="D210" s="74"/>
      <c r="E210" s="74"/>
      <c r="F210" s="74"/>
      <c r="G210" s="74"/>
      <c r="H210" s="74"/>
      <c r="I210" s="74"/>
      <c r="J210" s="74"/>
      <c r="K210" s="74"/>
      <c r="L210" s="113"/>
    </row>
    <row r="211" spans="1:12" x14ac:dyDescent="0.25">
      <c r="A211" s="79"/>
      <c r="B211" s="152" t="s">
        <v>129</v>
      </c>
      <c r="C211" s="152"/>
      <c r="D211" s="152"/>
      <c r="E211" s="152"/>
      <c r="F211" s="152"/>
      <c r="G211" s="152"/>
      <c r="H211" s="152"/>
      <c r="I211" s="152"/>
      <c r="J211" s="152"/>
      <c r="K211" s="152"/>
      <c r="L211" s="113"/>
    </row>
    <row r="212" spans="1:12" x14ac:dyDescent="0.25">
      <c r="A212" s="79"/>
      <c r="B212" s="152"/>
      <c r="C212" s="152"/>
      <c r="D212" s="152"/>
      <c r="E212" s="152"/>
      <c r="F212" s="152"/>
      <c r="G212" s="152"/>
      <c r="H212" s="152"/>
      <c r="I212" s="152"/>
      <c r="J212" s="152"/>
      <c r="K212" s="152"/>
      <c r="L212" s="113"/>
    </row>
    <row r="213" spans="1:12" ht="13" thickBot="1" x14ac:dyDescent="0.3">
      <c r="A213" s="91"/>
      <c r="B213" s="153"/>
      <c r="C213" s="153"/>
      <c r="D213" s="153"/>
      <c r="E213" s="153"/>
      <c r="F213" s="153"/>
      <c r="G213" s="153"/>
      <c r="H213" s="153"/>
      <c r="I213" s="153"/>
      <c r="J213" s="153"/>
      <c r="K213" s="153"/>
      <c r="L213" s="111"/>
    </row>
    <row r="214" spans="1:12" x14ac:dyDescent="0.25">
      <c r="B214" s="73"/>
      <c r="C214" s="73"/>
      <c r="D214" s="73"/>
      <c r="E214" s="73"/>
      <c r="F214" s="73"/>
      <c r="G214" s="73"/>
      <c r="H214" s="73"/>
      <c r="I214" s="73"/>
      <c r="J214" s="73"/>
      <c r="K214" s="73"/>
    </row>
    <row r="215" spans="1:12" x14ac:dyDescent="0.25">
      <c r="B215" s="73"/>
      <c r="C215" s="73"/>
      <c r="D215" s="73"/>
      <c r="E215" s="73"/>
      <c r="F215" s="73"/>
      <c r="G215" s="73"/>
      <c r="H215" s="73"/>
      <c r="I215" s="73"/>
      <c r="J215" s="73"/>
      <c r="K215" s="73"/>
    </row>
    <row r="216" spans="1:12" x14ac:dyDescent="0.25">
      <c r="B216" s="73"/>
      <c r="C216" s="73"/>
      <c r="D216" s="73"/>
      <c r="E216" s="73"/>
      <c r="F216" s="73"/>
      <c r="G216" s="73"/>
      <c r="H216" s="73"/>
      <c r="I216" s="73"/>
      <c r="J216" s="73"/>
      <c r="K216" s="73"/>
    </row>
    <row r="217" spans="1:12" x14ac:dyDescent="0.25">
      <c r="B217" s="73"/>
      <c r="C217" s="73"/>
      <c r="D217" s="73"/>
      <c r="E217" s="73"/>
      <c r="F217" s="73"/>
      <c r="G217" s="73"/>
      <c r="H217" s="73"/>
      <c r="I217" s="73"/>
      <c r="J217" s="73"/>
      <c r="K217" s="73"/>
    </row>
    <row r="218" spans="1:12" x14ac:dyDescent="0.25">
      <c r="B218" s="73"/>
      <c r="C218" s="73"/>
      <c r="D218" s="73"/>
      <c r="E218" s="73"/>
      <c r="F218" s="73"/>
      <c r="G218" s="73"/>
      <c r="H218" s="73"/>
      <c r="I218" s="73"/>
      <c r="J218" s="73"/>
      <c r="K218" s="73"/>
    </row>
    <row r="219" spans="1:12" x14ac:dyDescent="0.25">
      <c r="B219" s="73"/>
      <c r="C219" s="73"/>
      <c r="D219" s="73"/>
      <c r="E219" s="73"/>
      <c r="F219" s="73"/>
      <c r="G219" s="73"/>
      <c r="H219" s="73"/>
      <c r="I219" s="73"/>
      <c r="J219" s="73"/>
      <c r="K219" s="73"/>
    </row>
    <row r="220" spans="1:12" x14ac:dyDescent="0.25">
      <c r="B220" s="73"/>
      <c r="C220" s="73"/>
      <c r="D220" s="73"/>
      <c r="E220" s="73"/>
      <c r="F220" s="73"/>
      <c r="G220" s="73"/>
      <c r="H220" s="73"/>
      <c r="I220" s="73"/>
      <c r="J220" s="73"/>
      <c r="K220" s="73"/>
    </row>
    <row r="221" spans="1:12" x14ac:dyDescent="0.25">
      <c r="B221" s="73"/>
      <c r="C221" s="73"/>
      <c r="D221" s="73"/>
      <c r="E221" s="73"/>
      <c r="F221" s="73"/>
      <c r="G221" s="73"/>
      <c r="H221" s="73"/>
      <c r="I221" s="73"/>
      <c r="J221" s="73"/>
      <c r="K221" s="73"/>
    </row>
    <row r="222" spans="1:12" x14ac:dyDescent="0.25">
      <c r="B222" s="73"/>
      <c r="C222" s="73"/>
      <c r="D222" s="73"/>
      <c r="E222" s="73"/>
      <c r="F222" s="73"/>
      <c r="G222" s="73"/>
      <c r="H222" s="73"/>
      <c r="I222" s="73"/>
      <c r="J222" s="73"/>
      <c r="K222" s="73"/>
    </row>
    <row r="223" spans="1:12" x14ac:dyDescent="0.25">
      <c r="B223" s="73"/>
      <c r="C223" s="73"/>
      <c r="D223" s="73"/>
      <c r="E223" s="73"/>
      <c r="F223" s="73"/>
      <c r="G223" s="73"/>
      <c r="H223" s="73"/>
      <c r="I223" s="73"/>
      <c r="J223" s="73"/>
      <c r="K223" s="73"/>
    </row>
    <row r="224" spans="1:12" x14ac:dyDescent="0.25">
      <c r="B224" s="73"/>
      <c r="C224" s="73"/>
      <c r="D224" s="73"/>
      <c r="E224" s="73"/>
      <c r="F224" s="73"/>
      <c r="G224" s="73"/>
      <c r="H224" s="73"/>
      <c r="I224" s="73"/>
      <c r="J224" s="73"/>
      <c r="K224" s="73"/>
    </row>
  </sheetData>
  <mergeCells count="37">
    <mergeCell ref="A31:A33"/>
    <mergeCell ref="A1:A2"/>
    <mergeCell ref="B1:K2"/>
    <mergeCell ref="B4:K5"/>
    <mergeCell ref="A18:A19"/>
    <mergeCell ref="B29:K29"/>
    <mergeCell ref="B42:K43"/>
    <mergeCell ref="A45:A46"/>
    <mergeCell ref="B46:K46"/>
    <mergeCell ref="A61:A62"/>
    <mergeCell ref="A70:A71"/>
    <mergeCell ref="B70:K71"/>
    <mergeCell ref="B141:K143"/>
    <mergeCell ref="A142:A143"/>
    <mergeCell ref="A80:A81"/>
    <mergeCell ref="B80:K81"/>
    <mergeCell ref="B93:K95"/>
    <mergeCell ref="A97:A98"/>
    <mergeCell ref="B97:K98"/>
    <mergeCell ref="B111:K113"/>
    <mergeCell ref="A115:A116"/>
    <mergeCell ref="B115:K117"/>
    <mergeCell ref="B127:K129"/>
    <mergeCell ref="A131:A132"/>
    <mergeCell ref="B131:K132"/>
    <mergeCell ref="B211:K213"/>
    <mergeCell ref="B146:K148"/>
    <mergeCell ref="B149:K151"/>
    <mergeCell ref="A172:A173"/>
    <mergeCell ref="B172:K175"/>
    <mergeCell ref="H176:I176"/>
    <mergeCell ref="E177:F177"/>
    <mergeCell ref="H178:I178"/>
    <mergeCell ref="E180:L180"/>
    <mergeCell ref="B193:K195"/>
    <mergeCell ref="A196:A197"/>
    <mergeCell ref="B196:L198"/>
  </mergeCells>
  <hyperlinks>
    <hyperlink ref="B178" r:id="rId1" xr:uid="{00000000-0004-0000-0100-000000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O1898"/>
  <sheetViews>
    <sheetView topLeftCell="A3" workbookViewId="0">
      <selection activeCell="B16" sqref="B16"/>
    </sheetView>
  </sheetViews>
  <sheetFormatPr defaultRowHeight="14.5" x14ac:dyDescent="0.35"/>
  <cols>
    <col min="1" max="1" width="18.54296875" bestFit="1" customWidth="1"/>
    <col min="2" max="2" width="18.1796875" bestFit="1" customWidth="1"/>
    <col min="3" max="3" width="14.1796875" bestFit="1" customWidth="1"/>
    <col min="5" max="5" width="11.81640625" bestFit="1" customWidth="1"/>
    <col min="8" max="8" width="38.81640625" bestFit="1" customWidth="1"/>
    <col min="10" max="10" width="32.81640625" bestFit="1" customWidth="1"/>
    <col min="11" max="11" width="15.81640625" bestFit="1" customWidth="1"/>
    <col min="12" max="12" width="15.81640625" customWidth="1"/>
    <col min="14" max="14" width="8.81640625" style="15"/>
    <col min="15" max="15" width="26" style="15" bestFit="1" customWidth="1"/>
  </cols>
  <sheetData>
    <row r="1" spans="1:15" ht="92" x14ac:dyDescent="0.35">
      <c r="A1" s="1" t="s">
        <v>3</v>
      </c>
      <c r="B1" s="1" t="s">
        <v>4</v>
      </c>
      <c r="C1" s="1" t="s">
        <v>5</v>
      </c>
      <c r="D1" s="1" t="s">
        <v>6</v>
      </c>
      <c r="E1" s="1" t="s">
        <v>7</v>
      </c>
      <c r="I1" s="8" t="s">
        <v>3</v>
      </c>
      <c r="J1" s="8" t="s">
        <v>4</v>
      </c>
      <c r="K1" s="8" t="s">
        <v>5</v>
      </c>
      <c r="L1" s="8" t="s">
        <v>83</v>
      </c>
      <c r="M1" s="8" t="s">
        <v>6</v>
      </c>
      <c r="N1" s="1" t="s">
        <v>7</v>
      </c>
      <c r="O1" s="1" t="s">
        <v>34</v>
      </c>
    </row>
    <row r="2" spans="1:15" x14ac:dyDescent="0.35">
      <c r="A2" s="3" t="s">
        <v>16</v>
      </c>
      <c r="B2" s="36" t="s">
        <v>78</v>
      </c>
      <c r="C2" s="3" t="s">
        <v>29</v>
      </c>
      <c r="D2" s="3" t="s">
        <v>53</v>
      </c>
      <c r="E2" s="3" t="s">
        <v>31</v>
      </c>
      <c r="H2" s="14" t="str">
        <f>I2&amp;J2&amp;K2&amp;L2&amp;M2&amp;N2</f>
        <v>No</v>
      </c>
      <c r="I2" s="3" t="s">
        <v>17</v>
      </c>
      <c r="J2" s="10"/>
      <c r="K2" s="10"/>
      <c r="L2" s="10"/>
      <c r="M2" s="10"/>
      <c r="N2" s="10"/>
      <c r="O2" s="7" t="s">
        <v>52</v>
      </c>
    </row>
    <row r="3" spans="1:15" x14ac:dyDescent="0.35">
      <c r="A3" s="3" t="s">
        <v>17</v>
      </c>
      <c r="B3" s="3" t="s">
        <v>8</v>
      </c>
      <c r="C3" s="3" t="s">
        <v>30</v>
      </c>
      <c r="D3" s="3" t="s">
        <v>54</v>
      </c>
      <c r="E3" s="3" t="s">
        <v>32</v>
      </c>
      <c r="H3" s="14" t="str">
        <f t="shared" ref="H3:H64" si="0">I3&amp;J3&amp;K3&amp;L3&amp;M3&amp;N3</f>
        <v>YesAlkaline</v>
      </c>
      <c r="I3" s="2" t="s">
        <v>16</v>
      </c>
      <c r="J3" s="2" t="s">
        <v>8</v>
      </c>
      <c r="K3" s="4"/>
      <c r="L3" s="4"/>
      <c r="M3" s="5"/>
      <c r="N3" s="6"/>
      <c r="O3" s="7" t="s">
        <v>52</v>
      </c>
    </row>
    <row r="4" spans="1:15" x14ac:dyDescent="0.35">
      <c r="A4" s="3" t="s">
        <v>68</v>
      </c>
      <c r="B4" s="36" t="s">
        <v>74</v>
      </c>
      <c r="C4" s="3" t="s">
        <v>9</v>
      </c>
      <c r="D4" s="3" t="s">
        <v>55</v>
      </c>
      <c r="E4" s="3"/>
      <c r="H4" s="14" t="str">
        <f t="shared" si="0"/>
        <v>YesNickel_Metal_Hydride</v>
      </c>
      <c r="I4" s="3" t="s">
        <v>16</v>
      </c>
      <c r="J4" s="2" t="s">
        <v>94</v>
      </c>
      <c r="K4" s="6"/>
      <c r="L4" s="6"/>
      <c r="M4" s="6"/>
      <c r="N4" s="6"/>
      <c r="O4" s="7" t="s">
        <v>52</v>
      </c>
    </row>
    <row r="5" spans="1:15" x14ac:dyDescent="0.35">
      <c r="A5" s="3"/>
      <c r="B5" s="36" t="s">
        <v>18</v>
      </c>
      <c r="C5" s="65"/>
      <c r="D5" s="3"/>
      <c r="E5" s="3"/>
      <c r="H5" s="14" t="str">
        <f t="shared" si="0"/>
        <v>YesNickel_Cadmium</v>
      </c>
      <c r="I5" s="3" t="s">
        <v>16</v>
      </c>
      <c r="J5" s="2" t="s">
        <v>93</v>
      </c>
      <c r="K5" s="6"/>
      <c r="L5" s="6"/>
      <c r="M5" s="6"/>
      <c r="N5" s="6"/>
      <c r="O5" s="7" t="s">
        <v>52</v>
      </c>
    </row>
    <row r="6" spans="1:15" x14ac:dyDescent="0.35">
      <c r="A6" s="3"/>
      <c r="B6" s="3" t="s">
        <v>19</v>
      </c>
      <c r="C6" s="3"/>
      <c r="D6" s="3"/>
      <c r="E6" s="3"/>
      <c r="H6" s="14" t="str">
        <f t="shared" si="0"/>
        <v>YesZinc_Carbon</v>
      </c>
      <c r="I6" s="3" t="s">
        <v>16</v>
      </c>
      <c r="J6" s="2" t="s">
        <v>96</v>
      </c>
      <c r="K6" s="6"/>
      <c r="L6" s="6"/>
      <c r="M6" s="6"/>
      <c r="N6" s="6"/>
      <c r="O6" s="7" t="s">
        <v>52</v>
      </c>
    </row>
    <row r="7" spans="1:15" x14ac:dyDescent="0.35">
      <c r="A7" s="3"/>
      <c r="B7" s="3" t="s">
        <v>20</v>
      </c>
      <c r="C7" s="3"/>
      <c r="D7" s="3"/>
      <c r="E7" s="3"/>
      <c r="H7" s="14" t="str">
        <f t="shared" si="0"/>
        <v>YesZinc_air</v>
      </c>
      <c r="I7" s="3" t="s">
        <v>16</v>
      </c>
      <c r="J7" s="2" t="s">
        <v>95</v>
      </c>
      <c r="K7" s="6"/>
      <c r="L7" s="6"/>
      <c r="M7" s="6"/>
      <c r="N7" s="6"/>
      <c r="O7" s="7" t="s">
        <v>52</v>
      </c>
    </row>
    <row r="8" spans="1:15" x14ac:dyDescent="0.35">
      <c r="A8" s="3"/>
      <c r="B8" s="36" t="s">
        <v>69</v>
      </c>
      <c r="C8" s="3"/>
      <c r="D8" s="3"/>
      <c r="E8" s="3"/>
      <c r="H8" s="14" t="str">
        <f t="shared" si="0"/>
        <v>YesSilver_Oxide</v>
      </c>
      <c r="I8" s="3" t="s">
        <v>16</v>
      </c>
      <c r="J8" s="2" t="s">
        <v>97</v>
      </c>
      <c r="K8" s="6"/>
      <c r="L8" s="6"/>
      <c r="M8" s="6"/>
      <c r="N8" s="6"/>
      <c r="O8" s="7" t="s">
        <v>52</v>
      </c>
    </row>
    <row r="9" spans="1:15" x14ac:dyDescent="0.35">
      <c r="A9" s="3"/>
      <c r="B9" s="3" t="s">
        <v>21</v>
      </c>
      <c r="C9" s="3"/>
      <c r="D9" s="3"/>
      <c r="E9" s="3"/>
      <c r="H9" s="14" t="str">
        <f t="shared" si="0"/>
        <v>YesLithium_IonIn equipment</v>
      </c>
      <c r="I9" s="13" t="s">
        <v>16</v>
      </c>
      <c r="J9" s="2" t="s">
        <v>79</v>
      </c>
      <c r="K9" s="3" t="s">
        <v>35</v>
      </c>
      <c r="L9" s="3"/>
      <c r="M9" s="9"/>
      <c r="N9" s="10"/>
      <c r="O9" s="11" t="s">
        <v>105</v>
      </c>
    </row>
    <row r="10" spans="1:15" x14ac:dyDescent="0.35">
      <c r="A10" s="3"/>
      <c r="B10" s="36" t="s">
        <v>75</v>
      </c>
      <c r="C10" s="3"/>
      <c r="D10" s="3"/>
      <c r="E10" s="3"/>
      <c r="H10" s="14" t="str">
        <f t="shared" si="0"/>
        <v>YesLithium_MetalIn equipment</v>
      </c>
      <c r="I10" s="13" t="s">
        <v>16</v>
      </c>
      <c r="J10" s="2" t="s">
        <v>80</v>
      </c>
      <c r="K10" s="3" t="s">
        <v>35</v>
      </c>
      <c r="L10" s="3"/>
      <c r="M10" s="6"/>
      <c r="N10" s="6"/>
      <c r="O10" s="7" t="s">
        <v>52</v>
      </c>
    </row>
    <row r="11" spans="1:15" x14ac:dyDescent="0.35">
      <c r="A11" s="3"/>
      <c r="B11" s="3" t="s">
        <v>22</v>
      </c>
      <c r="C11" s="3"/>
      <c r="D11" s="3"/>
      <c r="E11" s="3"/>
      <c r="H11" s="14" t="str">
        <f t="shared" si="0"/>
        <v>YesLithium_IonWith equipment</v>
      </c>
      <c r="I11" s="13" t="s">
        <v>16</v>
      </c>
      <c r="J11" s="2" t="s">
        <v>79</v>
      </c>
      <c r="K11" s="3" t="s">
        <v>37</v>
      </c>
      <c r="L11" s="3"/>
      <c r="M11" s="9"/>
      <c r="N11" s="6"/>
      <c r="O11" s="11" t="s">
        <v>105</v>
      </c>
    </row>
    <row r="12" spans="1:15" x14ac:dyDescent="0.35">
      <c r="A12" s="3"/>
      <c r="B12" s="36" t="s">
        <v>70</v>
      </c>
      <c r="C12" s="3"/>
      <c r="D12" s="3"/>
      <c r="E12" s="3"/>
      <c r="H12" s="14" t="str">
        <f t="shared" si="0"/>
        <v>YesLithium_MetalWith equipment</v>
      </c>
      <c r="I12" s="13" t="s">
        <v>16</v>
      </c>
      <c r="J12" s="2" t="s">
        <v>80</v>
      </c>
      <c r="K12" s="3" t="s">
        <v>37</v>
      </c>
      <c r="L12" s="3"/>
      <c r="M12" s="6"/>
      <c r="N12" s="6"/>
      <c r="O12" s="7" t="s">
        <v>52</v>
      </c>
    </row>
    <row r="13" spans="1:15" x14ac:dyDescent="0.35">
      <c r="A13" s="3"/>
      <c r="B13" s="37" t="s">
        <v>23</v>
      </c>
      <c r="C13" s="3"/>
      <c r="D13" s="3"/>
      <c r="E13" s="3"/>
      <c r="H13" s="14" t="str">
        <f t="shared" si="0"/>
        <v>YesLithium_IonStandalone</v>
      </c>
      <c r="I13" s="3" t="s">
        <v>16</v>
      </c>
      <c r="J13" s="2" t="s">
        <v>79</v>
      </c>
      <c r="K13" s="3" t="s">
        <v>9</v>
      </c>
      <c r="L13" s="3"/>
      <c r="M13" s="9"/>
      <c r="N13" s="6"/>
      <c r="O13" s="11" t="s">
        <v>105</v>
      </c>
    </row>
    <row r="14" spans="1:15" x14ac:dyDescent="0.35">
      <c r="A14" s="3"/>
      <c r="B14" s="38" t="s">
        <v>72</v>
      </c>
      <c r="C14" s="3"/>
      <c r="D14" s="3"/>
      <c r="E14" s="3"/>
      <c r="H14" s="14" t="str">
        <f t="shared" si="0"/>
        <v>YesLithium_MetalStandalone</v>
      </c>
      <c r="I14" s="3" t="s">
        <v>16</v>
      </c>
      <c r="J14" s="2" t="s">
        <v>80</v>
      </c>
      <c r="K14" s="3" t="s">
        <v>9</v>
      </c>
      <c r="L14" s="3"/>
      <c r="M14" s="6"/>
      <c r="N14" s="6"/>
      <c r="O14" s="7" t="s">
        <v>52</v>
      </c>
    </row>
    <row r="15" spans="1:15" x14ac:dyDescent="0.35">
      <c r="A15" s="3"/>
      <c r="B15" s="35" t="s">
        <v>71</v>
      </c>
      <c r="C15" s="3"/>
      <c r="D15" s="3"/>
      <c r="E15" s="3"/>
      <c r="H15" s="14" t="str">
        <f t="shared" si="0"/>
        <v xml:space="preserve">YesLithium_Ion </v>
      </c>
      <c r="I15" s="3" t="s">
        <v>16</v>
      </c>
      <c r="J15" s="2" t="s">
        <v>79</v>
      </c>
      <c r="K15" s="3"/>
      <c r="L15" s="3"/>
      <c r="M15" s="3" t="str">
        <f>IF('Battery exemption sheet'!$P$13&gt;0,'Battery exemption sheet'!$P$13," ")</f>
        <v xml:space="preserve"> </v>
      </c>
      <c r="N15" s="6"/>
      <c r="O15" s="11" t="s">
        <v>105</v>
      </c>
    </row>
    <row r="16" spans="1:15" x14ac:dyDescent="0.35">
      <c r="A16" s="3"/>
      <c r="B16" s="38" t="s">
        <v>73</v>
      </c>
      <c r="C16" s="3"/>
      <c r="D16" s="3"/>
      <c r="E16" s="3"/>
      <c r="H16" s="14" t="str">
        <f t="shared" si="0"/>
        <v>YesLithium_Ion</v>
      </c>
      <c r="I16" s="3" t="s">
        <v>16</v>
      </c>
      <c r="J16" s="2" t="s">
        <v>79</v>
      </c>
      <c r="K16" s="3"/>
      <c r="L16" s="3"/>
      <c r="M16" s="9"/>
      <c r="N16" s="6"/>
      <c r="O16" s="11" t="s">
        <v>105</v>
      </c>
    </row>
    <row r="17" spans="1:15" x14ac:dyDescent="0.35">
      <c r="A17" s="37"/>
      <c r="B17" s="37" t="s">
        <v>24</v>
      </c>
      <c r="C17" s="37"/>
      <c r="D17" s="37"/>
      <c r="E17" s="37"/>
      <c r="H17" s="14" t="str">
        <f t="shared" si="0"/>
        <v>YesLithium_Metal</v>
      </c>
      <c r="I17" s="3" t="s">
        <v>16</v>
      </c>
      <c r="J17" s="2" t="s">
        <v>80</v>
      </c>
      <c r="K17" s="3"/>
      <c r="L17" s="3"/>
      <c r="M17" s="6"/>
      <c r="N17" s="6"/>
      <c r="O17" s="11" t="s">
        <v>105</v>
      </c>
    </row>
    <row r="18" spans="1:15" x14ac:dyDescent="0.35">
      <c r="A18" s="37"/>
      <c r="B18" s="37" t="s">
        <v>25</v>
      </c>
      <c r="C18" s="37"/>
      <c r="D18" s="37"/>
      <c r="E18" s="37"/>
      <c r="H18" s="14" t="str">
        <f t="shared" si="0"/>
        <v>YesLead_AcidIn equipmentNon-spillable</v>
      </c>
      <c r="I18" s="3" t="s">
        <v>16</v>
      </c>
      <c r="J18" s="2" t="s">
        <v>91</v>
      </c>
      <c r="K18" s="12" t="s">
        <v>35</v>
      </c>
      <c r="L18" s="12"/>
      <c r="M18" s="6"/>
      <c r="N18" s="12" t="s">
        <v>36</v>
      </c>
      <c r="O18" s="7" t="s">
        <v>52</v>
      </c>
    </row>
    <row r="19" spans="1:15" x14ac:dyDescent="0.35">
      <c r="A19" s="37"/>
      <c r="B19" s="3" t="s">
        <v>26</v>
      </c>
      <c r="C19" s="37"/>
      <c r="D19" s="37"/>
      <c r="E19" s="37"/>
      <c r="H19" s="14" t="str">
        <f t="shared" si="0"/>
        <v>YesLead_AcidIn equipmentSpillable</v>
      </c>
      <c r="I19" s="3" t="s">
        <v>16</v>
      </c>
      <c r="J19" s="2" t="s">
        <v>91</v>
      </c>
      <c r="K19" s="12" t="s">
        <v>35</v>
      </c>
      <c r="L19" s="12"/>
      <c r="M19" s="6"/>
      <c r="N19" s="12" t="s">
        <v>31</v>
      </c>
      <c r="O19" s="7" t="s">
        <v>52</v>
      </c>
    </row>
    <row r="20" spans="1:15" x14ac:dyDescent="0.35">
      <c r="B20" s="3" t="s">
        <v>27</v>
      </c>
      <c r="H20" s="14" t="str">
        <f t="shared" si="0"/>
        <v>YesLead_Acid</v>
      </c>
      <c r="I20" s="3" t="s">
        <v>16</v>
      </c>
      <c r="J20" s="2" t="s">
        <v>91</v>
      </c>
      <c r="K20" s="6"/>
      <c r="L20" s="6"/>
      <c r="M20" s="6"/>
      <c r="N20" s="9"/>
      <c r="O20" s="11" t="s">
        <v>105</v>
      </c>
    </row>
    <row r="21" spans="1:15" x14ac:dyDescent="0.35">
      <c r="A21" s="37"/>
      <c r="B21" s="36" t="s">
        <v>33</v>
      </c>
      <c r="C21" s="37"/>
      <c r="D21" s="37"/>
      <c r="E21" s="37"/>
      <c r="H21" s="14" t="str">
        <f t="shared" si="0"/>
        <v>YesLead_CalciumIn equipmentNon-spillable</v>
      </c>
      <c r="I21" s="3" t="s">
        <v>16</v>
      </c>
      <c r="J21" s="2" t="s">
        <v>92</v>
      </c>
      <c r="K21" s="12" t="s">
        <v>35</v>
      </c>
      <c r="L21" s="12"/>
      <c r="M21" s="6"/>
      <c r="N21" s="12" t="s">
        <v>36</v>
      </c>
      <c r="O21" s="7" t="s">
        <v>52</v>
      </c>
    </row>
    <row r="22" spans="1:15" x14ac:dyDescent="0.35">
      <c r="A22" s="37"/>
      <c r="B22" s="3" t="s">
        <v>28</v>
      </c>
      <c r="C22" s="37"/>
      <c r="D22" s="37"/>
      <c r="E22" s="37"/>
      <c r="H22" s="14" t="str">
        <f t="shared" si="0"/>
        <v>YesLead_CalciumIn equipmentSpillable</v>
      </c>
      <c r="I22" s="3" t="s">
        <v>16</v>
      </c>
      <c r="J22" s="2" t="s">
        <v>92</v>
      </c>
      <c r="K22" s="12" t="s">
        <v>35</v>
      </c>
      <c r="L22" s="12"/>
      <c r="M22" s="6"/>
      <c r="N22" s="12" t="s">
        <v>31</v>
      </c>
      <c r="O22" s="7" t="s">
        <v>52</v>
      </c>
    </row>
    <row r="23" spans="1:15" x14ac:dyDescent="0.35">
      <c r="H23" s="14" t="str">
        <f t="shared" si="0"/>
        <v>YesLead_Calcium</v>
      </c>
      <c r="I23" s="3" t="s">
        <v>16</v>
      </c>
      <c r="J23" s="2" t="s">
        <v>92</v>
      </c>
      <c r="K23" s="6"/>
      <c r="L23" s="6"/>
      <c r="M23" s="6"/>
      <c r="N23" s="9"/>
      <c r="O23" s="11" t="s">
        <v>105</v>
      </c>
    </row>
    <row r="24" spans="1:15" x14ac:dyDescent="0.35">
      <c r="H24" s="14" t="str">
        <f t="shared" si="0"/>
        <v>YesLithium_Metal</v>
      </c>
      <c r="I24" s="3" t="s">
        <v>16</v>
      </c>
      <c r="J24" s="2" t="s">
        <v>80</v>
      </c>
      <c r="K24" s="9"/>
      <c r="L24" s="9"/>
      <c r="M24" s="6"/>
      <c r="N24" s="6"/>
      <c r="O24" s="11" t="s">
        <v>105</v>
      </c>
    </row>
    <row r="25" spans="1:15" x14ac:dyDescent="0.35">
      <c r="H25" s="14" t="str">
        <f t="shared" si="0"/>
        <v>YesLithium_PolymerIn equipment</v>
      </c>
      <c r="I25" s="13" t="s">
        <v>16</v>
      </c>
      <c r="J25" s="2" t="s">
        <v>85</v>
      </c>
      <c r="K25" s="3" t="s">
        <v>35</v>
      </c>
      <c r="L25" s="3"/>
      <c r="M25" s="9"/>
      <c r="N25" s="6"/>
      <c r="O25" s="11" t="s">
        <v>105</v>
      </c>
    </row>
    <row r="26" spans="1:15" x14ac:dyDescent="0.35">
      <c r="A26" t="s">
        <v>43</v>
      </c>
      <c r="H26" s="14" t="str">
        <f t="shared" si="0"/>
        <v>YesLithium_PolymerWith equipment</v>
      </c>
      <c r="I26" s="13" t="s">
        <v>16</v>
      </c>
      <c r="J26" s="2" t="s">
        <v>85</v>
      </c>
      <c r="K26" s="3" t="s">
        <v>37</v>
      </c>
      <c r="L26" s="3"/>
      <c r="M26" s="9"/>
      <c r="N26" s="6"/>
      <c r="O26" s="11" t="s">
        <v>105</v>
      </c>
    </row>
    <row r="27" spans="1:15" x14ac:dyDescent="0.35">
      <c r="A27" t="s">
        <v>44</v>
      </c>
      <c r="H27" s="14" t="str">
        <f t="shared" si="0"/>
        <v>YesLithium_PolymerStandalone</v>
      </c>
      <c r="I27" s="3" t="s">
        <v>16</v>
      </c>
      <c r="J27" s="2" t="s">
        <v>85</v>
      </c>
      <c r="K27" s="3" t="s">
        <v>9</v>
      </c>
      <c r="L27" s="3"/>
      <c r="M27" s="9"/>
      <c r="N27" s="6"/>
      <c r="O27" s="11" t="s">
        <v>105</v>
      </c>
    </row>
    <row r="28" spans="1:15" x14ac:dyDescent="0.35">
      <c r="A28" t="s">
        <v>45</v>
      </c>
      <c r="H28" s="14" t="str">
        <f t="shared" si="0"/>
        <v xml:space="preserve">YesLithium_Polymer </v>
      </c>
      <c r="I28" s="3" t="s">
        <v>16</v>
      </c>
      <c r="J28" s="2" t="s">
        <v>85</v>
      </c>
      <c r="K28" s="3"/>
      <c r="L28" s="3"/>
      <c r="M28" s="3" t="str">
        <f>IF('Battery exemption sheet'!$P$13&gt;0,'Battery exemption sheet'!$P$13," ")</f>
        <v xml:space="preserve"> </v>
      </c>
      <c r="N28" s="6"/>
      <c r="O28" s="11" t="s">
        <v>105</v>
      </c>
    </row>
    <row r="29" spans="1:15" x14ac:dyDescent="0.35">
      <c r="A29" t="s">
        <v>46</v>
      </c>
      <c r="H29" s="14" t="str">
        <f t="shared" si="0"/>
        <v>YesLithium_Polymer</v>
      </c>
      <c r="I29" s="3" t="s">
        <v>16</v>
      </c>
      <c r="J29" s="2" t="s">
        <v>85</v>
      </c>
      <c r="K29" s="3"/>
      <c r="L29" s="3"/>
      <c r="M29" s="9"/>
      <c r="N29" s="6"/>
      <c r="O29" s="11" t="s">
        <v>105</v>
      </c>
    </row>
    <row r="30" spans="1:15" x14ac:dyDescent="0.35">
      <c r="A30" t="s">
        <v>47</v>
      </c>
      <c r="H30" s="14" t="str">
        <f t="shared" si="0"/>
        <v>YesZinc</v>
      </c>
      <c r="I30" s="3" t="s">
        <v>16</v>
      </c>
      <c r="J30" s="2" t="s">
        <v>27</v>
      </c>
      <c r="K30" s="6"/>
      <c r="L30" s="6"/>
      <c r="M30" s="6"/>
      <c r="N30" s="6"/>
      <c r="O30" s="7" t="s">
        <v>52</v>
      </c>
    </row>
    <row r="31" spans="1:15" x14ac:dyDescent="0.35">
      <c r="A31" t="s">
        <v>48</v>
      </c>
      <c r="H31" s="14" t="str">
        <f t="shared" si="0"/>
        <v>NoAlkaline</v>
      </c>
      <c r="I31" s="2" t="s">
        <v>17</v>
      </c>
      <c r="J31" s="2" t="s">
        <v>8</v>
      </c>
      <c r="K31" s="4"/>
      <c r="L31" s="4"/>
      <c r="M31" s="5"/>
      <c r="N31" s="6"/>
      <c r="O31" s="11" t="s">
        <v>105</v>
      </c>
    </row>
    <row r="32" spans="1:15" x14ac:dyDescent="0.35">
      <c r="A32" t="s">
        <v>49</v>
      </c>
      <c r="H32" s="14" t="str">
        <f t="shared" si="0"/>
        <v>NoNickel_Metal_Hydride</v>
      </c>
      <c r="I32" s="2" t="s">
        <v>17</v>
      </c>
      <c r="J32" s="2" t="s">
        <v>94</v>
      </c>
      <c r="K32" s="6"/>
      <c r="L32" s="6"/>
      <c r="M32" s="6"/>
      <c r="N32" s="6"/>
      <c r="O32" s="11" t="s">
        <v>105</v>
      </c>
    </row>
    <row r="33" spans="1:15" x14ac:dyDescent="0.35">
      <c r="A33" t="s">
        <v>50</v>
      </c>
      <c r="H33" s="14" t="str">
        <f t="shared" si="0"/>
        <v>NoNickel_Cadmium</v>
      </c>
      <c r="I33" s="2" t="s">
        <v>17</v>
      </c>
      <c r="J33" s="2" t="s">
        <v>93</v>
      </c>
      <c r="K33" s="6"/>
      <c r="L33" s="6"/>
      <c r="M33" s="6"/>
      <c r="N33" s="6"/>
      <c r="O33" s="11" t="s">
        <v>105</v>
      </c>
    </row>
    <row r="34" spans="1:15" x14ac:dyDescent="0.35">
      <c r="H34" s="14" t="str">
        <f t="shared" si="0"/>
        <v>NoZinc_Carbon</v>
      </c>
      <c r="I34" s="2" t="s">
        <v>17</v>
      </c>
      <c r="J34" s="2" t="s">
        <v>96</v>
      </c>
      <c r="K34" s="6"/>
      <c r="L34" s="6"/>
      <c r="M34" s="6"/>
      <c r="N34" s="6"/>
      <c r="O34" s="11" t="s">
        <v>105</v>
      </c>
    </row>
    <row r="35" spans="1:15" x14ac:dyDescent="0.35">
      <c r="H35" s="14" t="str">
        <f t="shared" si="0"/>
        <v>NoZinc_air</v>
      </c>
      <c r="I35" s="2" t="s">
        <v>17</v>
      </c>
      <c r="J35" s="2" t="s">
        <v>95</v>
      </c>
      <c r="K35" s="6"/>
      <c r="L35" s="6"/>
      <c r="M35" s="6"/>
      <c r="N35" s="6"/>
      <c r="O35" s="11" t="s">
        <v>105</v>
      </c>
    </row>
    <row r="36" spans="1:15" x14ac:dyDescent="0.35">
      <c r="H36" s="14" t="str">
        <f t="shared" si="0"/>
        <v>NoSilver_Oxide</v>
      </c>
      <c r="I36" s="2" t="s">
        <v>17</v>
      </c>
      <c r="J36" s="2" t="s">
        <v>97</v>
      </c>
      <c r="K36" s="6"/>
      <c r="L36" s="6"/>
      <c r="M36" s="6"/>
      <c r="N36" s="6"/>
      <c r="O36" s="11" t="s">
        <v>105</v>
      </c>
    </row>
    <row r="37" spans="1:15" x14ac:dyDescent="0.35">
      <c r="H37" s="14" t="str">
        <f t="shared" si="0"/>
        <v xml:space="preserve">NoLithium_IonIn equipment </v>
      </c>
      <c r="I37" s="2" t="s">
        <v>17</v>
      </c>
      <c r="J37" s="2" t="s">
        <v>79</v>
      </c>
      <c r="K37" s="3" t="s">
        <v>35</v>
      </c>
      <c r="L37" s="3"/>
      <c r="M37" s="3" t="str">
        <f>IF('Battery exemption sheet'!$P$13&gt;0,'Battery exemption sheet'!$P$13," ")</f>
        <v xml:space="preserve"> </v>
      </c>
      <c r="N37" s="6"/>
      <c r="O37" s="11" t="s">
        <v>105</v>
      </c>
    </row>
    <row r="38" spans="1:15" x14ac:dyDescent="0.35">
      <c r="H38" s="14" t="str">
        <f t="shared" si="0"/>
        <v>NoLithium_IonIn equipment</v>
      </c>
      <c r="I38" s="2" t="s">
        <v>17</v>
      </c>
      <c r="J38" s="2" t="s">
        <v>79</v>
      </c>
      <c r="K38" s="3" t="s">
        <v>35</v>
      </c>
      <c r="L38" s="3"/>
      <c r="M38" s="9"/>
      <c r="N38" s="6"/>
      <c r="O38" s="11" t="s">
        <v>105</v>
      </c>
    </row>
    <row r="39" spans="1:15" x14ac:dyDescent="0.35">
      <c r="H39" s="14" t="str">
        <f t="shared" si="0"/>
        <v>NoLithium_MetalIn equipment</v>
      </c>
      <c r="I39" s="2" t="s">
        <v>17</v>
      </c>
      <c r="J39" s="2" t="s">
        <v>80</v>
      </c>
      <c r="K39" s="3" t="s">
        <v>35</v>
      </c>
      <c r="L39" s="3"/>
      <c r="M39" s="6"/>
      <c r="N39" s="6"/>
      <c r="O39" s="11" t="s">
        <v>105</v>
      </c>
    </row>
    <row r="40" spans="1:15" x14ac:dyDescent="0.35">
      <c r="H40" s="14" t="str">
        <f t="shared" si="0"/>
        <v>NoLithium_IonWith equipment</v>
      </c>
      <c r="I40" s="2" t="s">
        <v>17</v>
      </c>
      <c r="J40" s="2" t="s">
        <v>79</v>
      </c>
      <c r="K40" s="3" t="s">
        <v>37</v>
      </c>
      <c r="L40" s="3"/>
      <c r="M40" s="9"/>
      <c r="N40" s="6"/>
      <c r="O40" s="11" t="s">
        <v>105</v>
      </c>
    </row>
    <row r="41" spans="1:15" x14ac:dyDescent="0.35">
      <c r="H41" s="14" t="str">
        <f t="shared" si="0"/>
        <v>NoLithium_MetalWith equipment</v>
      </c>
      <c r="I41" s="2" t="s">
        <v>17</v>
      </c>
      <c r="J41" s="2" t="s">
        <v>80</v>
      </c>
      <c r="K41" s="3" t="s">
        <v>37</v>
      </c>
      <c r="L41" s="3"/>
      <c r="M41" s="6"/>
      <c r="N41" s="6"/>
      <c r="O41" s="11" t="s">
        <v>105</v>
      </c>
    </row>
    <row r="42" spans="1:15" x14ac:dyDescent="0.35">
      <c r="H42" s="14" t="str">
        <f t="shared" si="0"/>
        <v xml:space="preserve">NoLithium_IonWith equipment </v>
      </c>
      <c r="I42" s="2" t="s">
        <v>17</v>
      </c>
      <c r="J42" s="2" t="s">
        <v>79</v>
      </c>
      <c r="K42" s="3" t="s">
        <v>37</v>
      </c>
      <c r="L42" s="3"/>
      <c r="M42" s="3" t="str">
        <f>IF('Battery exemption sheet'!$P$13&gt;0,'Battery exemption sheet'!$P$13," ")</f>
        <v xml:space="preserve"> </v>
      </c>
      <c r="N42" s="6"/>
      <c r="O42" s="11" t="s">
        <v>105</v>
      </c>
    </row>
    <row r="43" spans="1:15" x14ac:dyDescent="0.35">
      <c r="H43" s="14" t="str">
        <f t="shared" si="0"/>
        <v xml:space="preserve">NoLithium_IonStandalone </v>
      </c>
      <c r="I43" s="2" t="s">
        <v>17</v>
      </c>
      <c r="J43" s="2" t="s">
        <v>79</v>
      </c>
      <c r="K43" s="3" t="s">
        <v>9</v>
      </c>
      <c r="L43" s="3"/>
      <c r="M43" s="3" t="str">
        <f>IF('Battery exemption sheet'!$P$13&gt;0,'Battery exemption sheet'!$P$13," ")</f>
        <v xml:space="preserve"> </v>
      </c>
      <c r="N43" s="6"/>
      <c r="O43" s="11" t="s">
        <v>105</v>
      </c>
    </row>
    <row r="44" spans="1:15" x14ac:dyDescent="0.35">
      <c r="H44" s="14" t="str">
        <f t="shared" si="0"/>
        <v>NoLithium_IonStandalone</v>
      </c>
      <c r="I44" s="2" t="s">
        <v>17</v>
      </c>
      <c r="J44" s="2" t="s">
        <v>79</v>
      </c>
      <c r="K44" s="3" t="s">
        <v>9</v>
      </c>
      <c r="L44" s="3"/>
      <c r="M44" s="9"/>
      <c r="N44" s="6"/>
      <c r="O44" s="11" t="s">
        <v>105</v>
      </c>
    </row>
    <row r="45" spans="1:15" x14ac:dyDescent="0.35">
      <c r="H45" s="14" t="str">
        <f t="shared" si="0"/>
        <v>NoLithium_MetalStandalone</v>
      </c>
      <c r="I45" s="2" t="s">
        <v>17</v>
      </c>
      <c r="J45" s="2" t="s">
        <v>80</v>
      </c>
      <c r="K45" s="3" t="s">
        <v>9</v>
      </c>
      <c r="L45" s="3"/>
      <c r="M45" s="6"/>
      <c r="N45" s="6"/>
      <c r="O45" s="11" t="s">
        <v>105</v>
      </c>
    </row>
    <row r="46" spans="1:15" x14ac:dyDescent="0.35">
      <c r="H46" s="14" t="str">
        <f t="shared" si="0"/>
        <v xml:space="preserve">NoLithium_Ion </v>
      </c>
      <c r="I46" s="2" t="s">
        <v>17</v>
      </c>
      <c r="J46" s="2" t="s">
        <v>79</v>
      </c>
      <c r="K46" s="3"/>
      <c r="L46" s="3"/>
      <c r="M46" s="3" t="str">
        <f>IF('Battery exemption sheet'!$P$13&gt;0,'Battery exemption sheet'!$P$13," ")</f>
        <v xml:space="preserve"> </v>
      </c>
      <c r="N46" s="6"/>
      <c r="O46" s="11" t="s">
        <v>105</v>
      </c>
    </row>
    <row r="47" spans="1:15" x14ac:dyDescent="0.35">
      <c r="H47" s="14" t="str">
        <f t="shared" si="0"/>
        <v>NoLithium_Ion</v>
      </c>
      <c r="I47" s="2" t="s">
        <v>17</v>
      </c>
      <c r="J47" s="2" t="s">
        <v>79</v>
      </c>
      <c r="K47" s="3"/>
      <c r="L47" s="3"/>
      <c r="M47" s="9"/>
      <c r="N47" s="6"/>
      <c r="O47" s="11" t="s">
        <v>105</v>
      </c>
    </row>
    <row r="48" spans="1:15" x14ac:dyDescent="0.35">
      <c r="H48" s="14" t="str">
        <f t="shared" si="0"/>
        <v>NoLithium_Metal</v>
      </c>
      <c r="I48" s="2" t="s">
        <v>17</v>
      </c>
      <c r="J48" s="2" t="s">
        <v>80</v>
      </c>
      <c r="K48" s="3"/>
      <c r="L48" s="3"/>
      <c r="M48" s="6"/>
      <c r="N48" s="6"/>
      <c r="O48" s="11" t="s">
        <v>105</v>
      </c>
    </row>
    <row r="49" spans="8:15" x14ac:dyDescent="0.35">
      <c r="H49" s="14" t="str">
        <f t="shared" si="0"/>
        <v>NoLead_AcidNon-spillable</v>
      </c>
      <c r="I49" s="2" t="s">
        <v>17</v>
      </c>
      <c r="J49" s="2" t="s">
        <v>91</v>
      </c>
      <c r="K49" s="6"/>
      <c r="L49" s="6"/>
      <c r="M49" s="6"/>
      <c r="N49" s="12" t="s">
        <v>36</v>
      </c>
      <c r="O49" s="11" t="s">
        <v>105</v>
      </c>
    </row>
    <row r="50" spans="8:15" x14ac:dyDescent="0.35">
      <c r="H50" s="14" t="str">
        <f t="shared" si="0"/>
        <v>NoLead_AcidSpillable</v>
      </c>
      <c r="I50" s="2" t="s">
        <v>17</v>
      </c>
      <c r="J50" s="2" t="s">
        <v>91</v>
      </c>
      <c r="K50" s="6"/>
      <c r="L50" s="6"/>
      <c r="M50" s="6"/>
      <c r="N50" s="12" t="s">
        <v>31</v>
      </c>
      <c r="O50" s="11" t="s">
        <v>105</v>
      </c>
    </row>
    <row r="51" spans="8:15" x14ac:dyDescent="0.35">
      <c r="H51" s="14" t="str">
        <f t="shared" si="0"/>
        <v>NoLead_Acid</v>
      </c>
      <c r="I51" s="2" t="s">
        <v>17</v>
      </c>
      <c r="J51" s="2" t="s">
        <v>91</v>
      </c>
      <c r="K51" s="6"/>
      <c r="L51" s="6"/>
      <c r="M51" s="6"/>
      <c r="N51" s="9"/>
      <c r="O51" s="11" t="s">
        <v>105</v>
      </c>
    </row>
    <row r="52" spans="8:15" x14ac:dyDescent="0.35">
      <c r="H52" s="14" t="str">
        <f t="shared" si="0"/>
        <v>NoLead_CalciumNon-spillable</v>
      </c>
      <c r="I52" s="2" t="s">
        <v>17</v>
      </c>
      <c r="J52" s="2" t="s">
        <v>92</v>
      </c>
      <c r="K52" s="6"/>
      <c r="L52" s="6"/>
      <c r="M52" s="6"/>
      <c r="N52" s="12" t="s">
        <v>36</v>
      </c>
      <c r="O52" s="11" t="s">
        <v>105</v>
      </c>
    </row>
    <row r="53" spans="8:15" x14ac:dyDescent="0.35">
      <c r="H53" s="14" t="str">
        <f t="shared" si="0"/>
        <v>NoLead_CalciumSpillable</v>
      </c>
      <c r="I53" s="2" t="s">
        <v>17</v>
      </c>
      <c r="J53" s="2" t="s">
        <v>92</v>
      </c>
      <c r="K53" s="6"/>
      <c r="L53" s="6"/>
      <c r="M53" s="6"/>
      <c r="N53" s="12" t="s">
        <v>31</v>
      </c>
      <c r="O53" s="11" t="s">
        <v>105</v>
      </c>
    </row>
    <row r="54" spans="8:15" x14ac:dyDescent="0.35">
      <c r="H54" s="14" t="str">
        <f t="shared" si="0"/>
        <v>NoLead_Calcium</v>
      </c>
      <c r="I54" s="2" t="s">
        <v>17</v>
      </c>
      <c r="J54" s="2" t="s">
        <v>92</v>
      </c>
      <c r="K54" s="6"/>
      <c r="L54" s="6"/>
      <c r="M54" s="6"/>
      <c r="N54" s="9"/>
      <c r="O54" s="11" t="s">
        <v>105</v>
      </c>
    </row>
    <row r="55" spans="8:15" x14ac:dyDescent="0.35">
      <c r="H55" s="14" t="str">
        <f t="shared" si="0"/>
        <v>NoLithium_Metal</v>
      </c>
      <c r="I55" s="2" t="s">
        <v>17</v>
      </c>
      <c r="J55" s="2" t="s">
        <v>80</v>
      </c>
      <c r="K55" s="9"/>
      <c r="L55" s="9"/>
      <c r="M55" s="6"/>
      <c r="N55" s="6"/>
      <c r="O55" s="11" t="s">
        <v>105</v>
      </c>
    </row>
    <row r="56" spans="8:15" x14ac:dyDescent="0.35">
      <c r="H56" s="14" t="str">
        <f t="shared" si="0"/>
        <v xml:space="preserve">NoLithium_PolymerIn equipment </v>
      </c>
      <c r="I56" s="2" t="s">
        <v>17</v>
      </c>
      <c r="J56" s="2" t="s">
        <v>85</v>
      </c>
      <c r="K56" s="3" t="s">
        <v>35</v>
      </c>
      <c r="L56" s="3"/>
      <c r="M56" s="3" t="str">
        <f>IF('Battery exemption sheet'!$P$13&gt;0,'Battery exemption sheet'!$P$13," ")</f>
        <v xml:space="preserve"> </v>
      </c>
      <c r="N56" s="6"/>
      <c r="O56" s="11" t="s">
        <v>105</v>
      </c>
    </row>
    <row r="57" spans="8:15" x14ac:dyDescent="0.35">
      <c r="H57" s="14" t="str">
        <f t="shared" si="0"/>
        <v>NoLithium_PolymerIn equipment</v>
      </c>
      <c r="I57" s="2" t="s">
        <v>17</v>
      </c>
      <c r="J57" s="2" t="s">
        <v>85</v>
      </c>
      <c r="K57" s="3" t="s">
        <v>35</v>
      </c>
      <c r="L57" s="3"/>
      <c r="M57" s="9"/>
      <c r="N57" s="6"/>
      <c r="O57" s="11" t="s">
        <v>105</v>
      </c>
    </row>
    <row r="58" spans="8:15" x14ac:dyDescent="0.35">
      <c r="H58" s="14" t="str">
        <f t="shared" si="0"/>
        <v>NoLithium_PolymerWith equipment</v>
      </c>
      <c r="I58" s="2" t="s">
        <v>17</v>
      </c>
      <c r="J58" s="2" t="s">
        <v>85</v>
      </c>
      <c r="K58" s="3" t="s">
        <v>37</v>
      </c>
      <c r="L58" s="3"/>
      <c r="M58" s="9"/>
      <c r="N58" s="6"/>
      <c r="O58" s="11" t="s">
        <v>105</v>
      </c>
    </row>
    <row r="59" spans="8:15" x14ac:dyDescent="0.35">
      <c r="H59" s="14" t="str">
        <f t="shared" si="0"/>
        <v xml:space="preserve">NoLithium_PolymerWith equipment </v>
      </c>
      <c r="I59" s="2" t="s">
        <v>17</v>
      </c>
      <c r="J59" s="2" t="s">
        <v>85</v>
      </c>
      <c r="K59" s="3" t="s">
        <v>37</v>
      </c>
      <c r="L59" s="3"/>
      <c r="M59" s="3" t="str">
        <f>IF('Battery exemption sheet'!$P$13&gt;0,'Battery exemption sheet'!$P$13," ")</f>
        <v xml:space="preserve"> </v>
      </c>
      <c r="N59" s="6"/>
      <c r="O59" s="11" t="s">
        <v>105</v>
      </c>
    </row>
    <row r="60" spans="8:15" x14ac:dyDescent="0.35">
      <c r="H60" s="14" t="str">
        <f t="shared" si="0"/>
        <v xml:space="preserve">NoLithium_PolymerStandalone </v>
      </c>
      <c r="I60" s="2" t="s">
        <v>17</v>
      </c>
      <c r="J60" s="2" t="s">
        <v>85</v>
      </c>
      <c r="K60" s="3" t="s">
        <v>9</v>
      </c>
      <c r="L60" s="3"/>
      <c r="M60" s="3" t="str">
        <f>IF('Battery exemption sheet'!$P$13&gt;0,'Battery exemption sheet'!$P$13," ")</f>
        <v xml:space="preserve"> </v>
      </c>
      <c r="N60" s="6"/>
      <c r="O60" s="11" t="s">
        <v>105</v>
      </c>
    </row>
    <row r="61" spans="8:15" x14ac:dyDescent="0.35">
      <c r="H61" s="14" t="str">
        <f t="shared" si="0"/>
        <v>NoLithium_PolymerStandalone</v>
      </c>
      <c r="I61" s="2" t="s">
        <v>17</v>
      </c>
      <c r="J61" s="2" t="s">
        <v>85</v>
      </c>
      <c r="K61" s="3" t="s">
        <v>9</v>
      </c>
      <c r="L61" s="3"/>
      <c r="M61" s="9"/>
      <c r="N61" s="6"/>
      <c r="O61" s="11" t="s">
        <v>105</v>
      </c>
    </row>
    <row r="62" spans="8:15" x14ac:dyDescent="0.35">
      <c r="H62" s="14" t="str">
        <f t="shared" si="0"/>
        <v xml:space="preserve">NoLithium_Polymer </v>
      </c>
      <c r="I62" s="2" t="s">
        <v>17</v>
      </c>
      <c r="J62" s="2" t="s">
        <v>85</v>
      </c>
      <c r="K62" s="3"/>
      <c r="L62" s="3"/>
      <c r="M62" s="3" t="str">
        <f>IF('Battery exemption sheet'!$P$13&gt;0,'Battery exemption sheet'!$P$13," ")</f>
        <v xml:space="preserve"> </v>
      </c>
      <c r="N62" s="6"/>
      <c r="O62" s="11" t="s">
        <v>105</v>
      </c>
    </row>
    <row r="63" spans="8:15" x14ac:dyDescent="0.35">
      <c r="H63" s="14" t="str">
        <f t="shared" si="0"/>
        <v>NoLithium_Polymer</v>
      </c>
      <c r="I63" s="2" t="s">
        <v>17</v>
      </c>
      <c r="J63" s="2" t="s">
        <v>85</v>
      </c>
      <c r="K63" s="3"/>
      <c r="L63" s="3"/>
      <c r="M63" s="9"/>
      <c r="N63" s="6"/>
      <c r="O63" s="11" t="s">
        <v>105</v>
      </c>
    </row>
    <row r="64" spans="8:15" x14ac:dyDescent="0.35">
      <c r="H64" s="14" t="str">
        <f t="shared" si="0"/>
        <v>NoZinc</v>
      </c>
      <c r="I64" s="2" t="s">
        <v>17</v>
      </c>
      <c r="J64" s="2" t="s">
        <v>27</v>
      </c>
      <c r="K64" s="6"/>
      <c r="L64" s="6"/>
      <c r="M64" s="6"/>
      <c r="N64" s="6"/>
      <c r="O64" s="11" t="s">
        <v>105</v>
      </c>
    </row>
    <row r="65" spans="8:15" x14ac:dyDescent="0.35">
      <c r="H65" s="14" t="str">
        <f t="shared" ref="H65:H115" si="1">I65&amp;J65&amp;K65&amp;L65&amp;M65&amp;N65</f>
        <v>NoZinc_CarbonIn equipment</v>
      </c>
      <c r="I65" s="2" t="s">
        <v>17</v>
      </c>
      <c r="J65" s="2" t="s">
        <v>96</v>
      </c>
      <c r="K65" s="3" t="s">
        <v>35</v>
      </c>
      <c r="L65" s="3"/>
      <c r="M65" s="6"/>
      <c r="N65" s="6"/>
      <c r="O65" s="11" t="s">
        <v>105</v>
      </c>
    </row>
    <row r="66" spans="8:15" x14ac:dyDescent="0.35">
      <c r="H66" s="14" t="str">
        <f t="shared" si="1"/>
        <v>NoZinc_CarbonWith equipment</v>
      </c>
      <c r="I66" s="2" t="s">
        <v>17</v>
      </c>
      <c r="J66" s="2" t="s">
        <v>96</v>
      </c>
      <c r="K66" s="3" t="s">
        <v>37</v>
      </c>
      <c r="L66" s="3"/>
      <c r="M66" s="6"/>
      <c r="N66" s="6"/>
      <c r="O66" s="11" t="s">
        <v>105</v>
      </c>
    </row>
    <row r="67" spans="8:15" x14ac:dyDescent="0.35">
      <c r="H67" s="14" t="str">
        <f t="shared" si="1"/>
        <v>NoZinc_CarbonStandalone</v>
      </c>
      <c r="I67" s="2" t="s">
        <v>17</v>
      </c>
      <c r="J67" s="2" t="s">
        <v>96</v>
      </c>
      <c r="K67" s="12" t="s">
        <v>9</v>
      </c>
      <c r="L67" s="12"/>
      <c r="M67" s="6"/>
      <c r="N67" s="6"/>
      <c r="O67" s="11" t="s">
        <v>105</v>
      </c>
    </row>
    <row r="68" spans="8:15" x14ac:dyDescent="0.35">
      <c r="H68" s="14" t="str">
        <f t="shared" si="1"/>
        <v>NoStandalone</v>
      </c>
      <c r="I68" s="2" t="s">
        <v>17</v>
      </c>
      <c r="J68" s="2"/>
      <c r="K68" s="12" t="s">
        <v>9</v>
      </c>
      <c r="L68" s="12"/>
      <c r="M68" s="12"/>
      <c r="N68" s="12"/>
      <c r="O68" s="11" t="s">
        <v>105</v>
      </c>
    </row>
    <row r="69" spans="8:15" x14ac:dyDescent="0.35">
      <c r="H69" s="14" t="str">
        <f t="shared" si="1"/>
        <v>NoIn equipment</v>
      </c>
      <c r="I69" s="2" t="s">
        <v>17</v>
      </c>
      <c r="J69" s="3"/>
      <c r="K69" s="3" t="s">
        <v>35</v>
      </c>
      <c r="L69" s="3"/>
      <c r="M69" s="12"/>
      <c r="N69" s="12"/>
      <c r="O69" s="11" t="s">
        <v>105</v>
      </c>
    </row>
    <row r="70" spans="8:15" x14ac:dyDescent="0.35">
      <c r="H70" s="14" t="str">
        <f t="shared" si="1"/>
        <v>NoWith equipment</v>
      </c>
      <c r="I70" s="2" t="s">
        <v>17</v>
      </c>
      <c r="J70" s="3"/>
      <c r="K70" s="3" t="s">
        <v>37</v>
      </c>
      <c r="L70" s="3"/>
      <c r="M70" s="12"/>
      <c r="N70" s="12"/>
      <c r="O70" s="11" t="s">
        <v>105</v>
      </c>
    </row>
    <row r="71" spans="8:15" x14ac:dyDescent="0.35">
      <c r="H71" s="14" t="str">
        <f t="shared" si="1"/>
        <v>NoSpillable</v>
      </c>
      <c r="I71" s="2" t="s">
        <v>17</v>
      </c>
      <c r="J71" s="2"/>
      <c r="K71" s="12"/>
      <c r="L71" s="12"/>
      <c r="M71" s="12"/>
      <c r="N71" s="12" t="s">
        <v>31</v>
      </c>
      <c r="O71" s="11" t="s">
        <v>105</v>
      </c>
    </row>
    <row r="72" spans="8:15" x14ac:dyDescent="0.35">
      <c r="H72" s="14" t="str">
        <f t="shared" si="1"/>
        <v>NoNon-Spillable</v>
      </c>
      <c r="I72" s="2" t="s">
        <v>17</v>
      </c>
      <c r="J72" s="3"/>
      <c r="K72" s="3"/>
      <c r="L72" s="3"/>
      <c r="M72" s="12"/>
      <c r="N72" s="12" t="s">
        <v>32</v>
      </c>
      <c r="O72" s="11" t="s">
        <v>105</v>
      </c>
    </row>
    <row r="73" spans="8:15" x14ac:dyDescent="0.35">
      <c r="H73" s="14" t="str">
        <f t="shared" si="1"/>
        <v>NoStandaloneSpillable</v>
      </c>
      <c r="I73" s="2" t="s">
        <v>17</v>
      </c>
      <c r="J73" s="3"/>
      <c r="K73" s="12" t="s">
        <v>9</v>
      </c>
      <c r="L73" s="12"/>
      <c r="M73" s="3"/>
      <c r="N73" s="12" t="s">
        <v>31</v>
      </c>
      <c r="O73" s="11" t="s">
        <v>105</v>
      </c>
    </row>
    <row r="74" spans="8:15" x14ac:dyDescent="0.35">
      <c r="H74" s="14" t="str">
        <f t="shared" si="1"/>
        <v>NoIn equipmentSpillable</v>
      </c>
      <c r="I74" s="2" t="s">
        <v>17</v>
      </c>
      <c r="J74" s="3"/>
      <c r="K74" s="3" t="s">
        <v>35</v>
      </c>
      <c r="L74" s="3"/>
      <c r="M74" s="3"/>
      <c r="N74" s="12" t="s">
        <v>31</v>
      </c>
      <c r="O74" s="11" t="s">
        <v>105</v>
      </c>
    </row>
    <row r="75" spans="8:15" x14ac:dyDescent="0.35">
      <c r="H75" s="14" t="str">
        <f t="shared" si="1"/>
        <v>NoWith equipmentSpillable</v>
      </c>
      <c r="I75" s="2" t="s">
        <v>17</v>
      </c>
      <c r="J75" s="3"/>
      <c r="K75" s="3" t="s">
        <v>37</v>
      </c>
      <c r="L75" s="3"/>
      <c r="M75" s="3"/>
      <c r="N75" s="12" t="s">
        <v>31</v>
      </c>
      <c r="O75" s="11" t="s">
        <v>105</v>
      </c>
    </row>
    <row r="76" spans="8:15" x14ac:dyDescent="0.35">
      <c r="H76" s="14" t="str">
        <f t="shared" si="1"/>
        <v>NoStandaloneNon-Spillable</v>
      </c>
      <c r="I76" s="2" t="s">
        <v>17</v>
      </c>
      <c r="J76" s="3"/>
      <c r="K76" s="12" t="s">
        <v>9</v>
      </c>
      <c r="L76" s="12"/>
      <c r="M76" s="3"/>
      <c r="N76" s="12" t="s">
        <v>32</v>
      </c>
      <c r="O76" s="11" t="s">
        <v>105</v>
      </c>
    </row>
    <row r="77" spans="8:15" x14ac:dyDescent="0.35">
      <c r="H77" s="14" t="str">
        <f t="shared" si="1"/>
        <v>NoIn equipmentNon-Spillable</v>
      </c>
      <c r="I77" s="2" t="s">
        <v>17</v>
      </c>
      <c r="J77" s="3"/>
      <c r="K77" s="3" t="s">
        <v>35</v>
      </c>
      <c r="L77" s="3"/>
      <c r="M77" s="3"/>
      <c r="N77" s="12" t="s">
        <v>32</v>
      </c>
      <c r="O77" s="11" t="s">
        <v>105</v>
      </c>
    </row>
    <row r="78" spans="8:15" x14ac:dyDescent="0.35">
      <c r="H78" s="14" t="str">
        <f t="shared" si="1"/>
        <v>NoWith equipmentNon-Spillable</v>
      </c>
      <c r="I78" s="2" t="s">
        <v>17</v>
      </c>
      <c r="J78" s="3"/>
      <c r="K78" s="3" t="s">
        <v>37</v>
      </c>
      <c r="L78" s="3"/>
      <c r="M78" s="3"/>
      <c r="N78" s="12" t="s">
        <v>32</v>
      </c>
      <c r="O78" s="11" t="s">
        <v>105</v>
      </c>
    </row>
    <row r="79" spans="8:15" x14ac:dyDescent="0.35">
      <c r="H79" s="14" t="str">
        <f t="shared" si="1"/>
        <v>YesZincIn equipment</v>
      </c>
      <c r="I79" s="3" t="s">
        <v>16</v>
      </c>
      <c r="J79" s="2" t="s">
        <v>27</v>
      </c>
      <c r="K79" s="3" t="s">
        <v>35</v>
      </c>
      <c r="L79" s="3"/>
      <c r="M79" s="3"/>
      <c r="N79" s="6"/>
      <c r="O79" s="7" t="s">
        <v>52</v>
      </c>
    </row>
    <row r="80" spans="8:15" x14ac:dyDescent="0.35">
      <c r="H80" s="14" t="str">
        <f t="shared" si="1"/>
        <v>YesAlkalineIn equipment</v>
      </c>
      <c r="I80" s="3" t="s">
        <v>16</v>
      </c>
      <c r="J80" s="2" t="s">
        <v>8</v>
      </c>
      <c r="K80" s="3" t="s">
        <v>35</v>
      </c>
      <c r="L80" s="3"/>
      <c r="M80" s="3"/>
      <c r="N80" s="6"/>
      <c r="O80" s="7" t="s">
        <v>52</v>
      </c>
    </row>
    <row r="81" spans="8:15" x14ac:dyDescent="0.35">
      <c r="H81" s="14" t="str">
        <f t="shared" si="1"/>
        <v>YesNickel_Metal_HydrideIn equipment</v>
      </c>
      <c r="I81" s="3" t="s">
        <v>16</v>
      </c>
      <c r="J81" s="2" t="s">
        <v>94</v>
      </c>
      <c r="K81" s="3" t="s">
        <v>35</v>
      </c>
      <c r="L81" s="3"/>
      <c r="M81" s="3"/>
      <c r="N81" s="6"/>
      <c r="O81" s="7" t="s">
        <v>52</v>
      </c>
    </row>
    <row r="82" spans="8:15" x14ac:dyDescent="0.35">
      <c r="H82" s="14" t="str">
        <f t="shared" si="1"/>
        <v>YesNickel_CadmiumIn equipment</v>
      </c>
      <c r="I82" s="3" t="s">
        <v>16</v>
      </c>
      <c r="J82" s="2" t="s">
        <v>93</v>
      </c>
      <c r="K82" s="3" t="s">
        <v>35</v>
      </c>
      <c r="L82" s="3"/>
      <c r="M82" s="3"/>
      <c r="N82" s="6"/>
      <c r="O82" s="7" t="s">
        <v>52</v>
      </c>
    </row>
    <row r="83" spans="8:15" x14ac:dyDescent="0.35">
      <c r="H83" s="14" t="str">
        <f t="shared" si="1"/>
        <v>YesZinc_CarbonIn equipment</v>
      </c>
      <c r="I83" s="3" t="s">
        <v>16</v>
      </c>
      <c r="J83" s="2" t="s">
        <v>96</v>
      </c>
      <c r="K83" s="3" t="s">
        <v>35</v>
      </c>
      <c r="L83" s="3"/>
      <c r="M83" s="3"/>
      <c r="N83" s="6"/>
      <c r="O83" s="7" t="s">
        <v>52</v>
      </c>
    </row>
    <row r="84" spans="8:15" x14ac:dyDescent="0.35">
      <c r="H84" s="14" t="str">
        <f t="shared" si="1"/>
        <v>YesZinc_airIn equipment</v>
      </c>
      <c r="I84" s="3" t="s">
        <v>16</v>
      </c>
      <c r="J84" s="2" t="s">
        <v>95</v>
      </c>
      <c r="K84" s="3" t="s">
        <v>35</v>
      </c>
      <c r="L84" s="3"/>
      <c r="M84" s="3"/>
      <c r="N84" s="6"/>
      <c r="O84" s="7" t="s">
        <v>52</v>
      </c>
    </row>
    <row r="85" spans="8:15" x14ac:dyDescent="0.35">
      <c r="H85" s="14" t="str">
        <f t="shared" si="1"/>
        <v>YesSilver_OxideIn equipment</v>
      </c>
      <c r="I85" s="3" t="s">
        <v>16</v>
      </c>
      <c r="J85" s="2" t="s">
        <v>97</v>
      </c>
      <c r="K85" s="3" t="s">
        <v>35</v>
      </c>
      <c r="L85" s="3"/>
      <c r="M85" s="3"/>
      <c r="N85" s="6"/>
      <c r="O85" s="7" t="s">
        <v>52</v>
      </c>
    </row>
    <row r="86" spans="8:15" x14ac:dyDescent="0.35">
      <c r="H86" s="14" t="str">
        <f t="shared" si="1"/>
        <v>YesZincWith equipment</v>
      </c>
      <c r="I86" s="3" t="s">
        <v>16</v>
      </c>
      <c r="J86" s="2" t="s">
        <v>27</v>
      </c>
      <c r="K86" s="3" t="s">
        <v>37</v>
      </c>
      <c r="L86" s="3"/>
      <c r="M86" s="3"/>
      <c r="N86" s="6"/>
      <c r="O86" s="7" t="s">
        <v>52</v>
      </c>
    </row>
    <row r="87" spans="8:15" x14ac:dyDescent="0.35">
      <c r="H87" s="14" t="str">
        <f t="shared" si="1"/>
        <v>YesAlkalineWith equipment</v>
      </c>
      <c r="I87" s="3" t="s">
        <v>16</v>
      </c>
      <c r="J87" s="2" t="s">
        <v>8</v>
      </c>
      <c r="K87" s="3" t="s">
        <v>37</v>
      </c>
      <c r="L87" s="3"/>
      <c r="M87" s="3"/>
      <c r="N87" s="6"/>
      <c r="O87" s="7" t="s">
        <v>52</v>
      </c>
    </row>
    <row r="88" spans="8:15" x14ac:dyDescent="0.35">
      <c r="H88" s="14" t="str">
        <f t="shared" si="1"/>
        <v>YesNickel_Metal_HydrideWith equipment</v>
      </c>
      <c r="I88" s="3" t="s">
        <v>16</v>
      </c>
      <c r="J88" s="2" t="s">
        <v>94</v>
      </c>
      <c r="K88" s="3" t="s">
        <v>37</v>
      </c>
      <c r="L88" s="3"/>
      <c r="M88" s="3"/>
      <c r="N88" s="6"/>
      <c r="O88" s="7" t="s">
        <v>52</v>
      </c>
    </row>
    <row r="89" spans="8:15" x14ac:dyDescent="0.35">
      <c r="H89" s="14" t="str">
        <f t="shared" si="1"/>
        <v>YesNickel_CadmiumWith equipment</v>
      </c>
      <c r="I89" s="3" t="s">
        <v>16</v>
      </c>
      <c r="J89" s="2" t="s">
        <v>93</v>
      </c>
      <c r="K89" s="3" t="s">
        <v>37</v>
      </c>
      <c r="L89" s="3"/>
      <c r="M89" s="3"/>
      <c r="N89" s="6"/>
      <c r="O89" s="7" t="s">
        <v>52</v>
      </c>
    </row>
    <row r="90" spans="8:15" x14ac:dyDescent="0.35">
      <c r="H90" s="14" t="str">
        <f t="shared" si="1"/>
        <v>YesZinc_CarbonWith equipment</v>
      </c>
      <c r="I90" s="3" t="s">
        <v>16</v>
      </c>
      <c r="J90" s="2" t="s">
        <v>96</v>
      </c>
      <c r="K90" s="3" t="s">
        <v>37</v>
      </c>
      <c r="L90" s="3"/>
      <c r="M90" s="3"/>
      <c r="N90" s="6"/>
      <c r="O90" s="7" t="s">
        <v>52</v>
      </c>
    </row>
    <row r="91" spans="8:15" x14ac:dyDescent="0.35">
      <c r="H91" s="14" t="str">
        <f t="shared" si="1"/>
        <v>YesZinc_airWith equipment</v>
      </c>
      <c r="I91" s="3" t="s">
        <v>16</v>
      </c>
      <c r="J91" s="2" t="s">
        <v>95</v>
      </c>
      <c r="K91" s="3" t="s">
        <v>37</v>
      </c>
      <c r="L91" s="3"/>
      <c r="M91" s="3"/>
      <c r="N91" s="6"/>
      <c r="O91" s="7" t="s">
        <v>52</v>
      </c>
    </row>
    <row r="92" spans="8:15" x14ac:dyDescent="0.35">
      <c r="H92" s="14" t="str">
        <f t="shared" si="1"/>
        <v>YesSilver_OxideWith equipment</v>
      </c>
      <c r="I92" s="3" t="s">
        <v>16</v>
      </c>
      <c r="J92" s="2" t="s">
        <v>97</v>
      </c>
      <c r="K92" s="3" t="s">
        <v>37</v>
      </c>
      <c r="L92" s="3"/>
      <c r="M92" s="3"/>
      <c r="N92" s="6"/>
      <c r="O92" s="7" t="s">
        <v>52</v>
      </c>
    </row>
    <row r="93" spans="8:15" x14ac:dyDescent="0.35">
      <c r="H93" s="14" t="str">
        <f t="shared" si="1"/>
        <v>YesZincStandalone</v>
      </c>
      <c r="I93" s="3" t="s">
        <v>16</v>
      </c>
      <c r="J93" s="2" t="s">
        <v>27</v>
      </c>
      <c r="K93" s="3" t="s">
        <v>9</v>
      </c>
      <c r="L93" s="3"/>
      <c r="M93" s="3"/>
      <c r="N93" s="6"/>
      <c r="O93" s="7" t="s">
        <v>52</v>
      </c>
    </row>
    <row r="94" spans="8:15" x14ac:dyDescent="0.35">
      <c r="H94" s="14" t="str">
        <f t="shared" si="1"/>
        <v>YesAlkalineStandalone</v>
      </c>
      <c r="I94" s="3" t="s">
        <v>16</v>
      </c>
      <c r="J94" s="2" t="s">
        <v>8</v>
      </c>
      <c r="K94" s="3" t="s">
        <v>9</v>
      </c>
      <c r="L94" s="3"/>
      <c r="M94" s="3"/>
      <c r="N94" s="6"/>
      <c r="O94" s="7" t="s">
        <v>52</v>
      </c>
    </row>
    <row r="95" spans="8:15" x14ac:dyDescent="0.35">
      <c r="H95" s="14" t="str">
        <f t="shared" si="1"/>
        <v>YesNickel_Metal_HydrideStandalone</v>
      </c>
      <c r="I95" s="3" t="s">
        <v>16</v>
      </c>
      <c r="J95" s="2" t="s">
        <v>94</v>
      </c>
      <c r="K95" s="3" t="s">
        <v>9</v>
      </c>
      <c r="L95" s="3"/>
      <c r="M95" s="3"/>
      <c r="N95" s="6"/>
      <c r="O95" s="7" t="s">
        <v>52</v>
      </c>
    </row>
    <row r="96" spans="8:15" x14ac:dyDescent="0.35">
      <c r="H96" s="14" t="str">
        <f t="shared" si="1"/>
        <v>YesNickel_CadmiumStandalone</v>
      </c>
      <c r="I96" s="3" t="s">
        <v>16</v>
      </c>
      <c r="J96" s="2" t="s">
        <v>93</v>
      </c>
      <c r="K96" s="3" t="s">
        <v>9</v>
      </c>
      <c r="L96" s="3"/>
      <c r="M96" s="3"/>
      <c r="N96" s="6"/>
      <c r="O96" s="7" t="s">
        <v>52</v>
      </c>
    </row>
    <row r="97" spans="8:15" x14ac:dyDescent="0.35">
      <c r="H97" s="14" t="str">
        <f t="shared" si="1"/>
        <v>YesZinc_CarbonStandalone</v>
      </c>
      <c r="I97" s="3" t="s">
        <v>16</v>
      </c>
      <c r="J97" s="2" t="s">
        <v>96</v>
      </c>
      <c r="K97" s="3" t="s">
        <v>9</v>
      </c>
      <c r="L97" s="3"/>
      <c r="M97" s="3"/>
      <c r="N97" s="6"/>
      <c r="O97" s="7" t="s">
        <v>52</v>
      </c>
    </row>
    <row r="98" spans="8:15" x14ac:dyDescent="0.35">
      <c r="H98" s="14" t="str">
        <f t="shared" si="1"/>
        <v>YesZinc_airStandalone</v>
      </c>
      <c r="I98" s="3" t="s">
        <v>16</v>
      </c>
      <c r="J98" s="2" t="s">
        <v>95</v>
      </c>
      <c r="K98" s="3" t="s">
        <v>9</v>
      </c>
      <c r="L98" s="3"/>
      <c r="M98" s="3"/>
      <c r="N98" s="6"/>
      <c r="O98" s="7" t="s">
        <v>52</v>
      </c>
    </row>
    <row r="99" spans="8:15" x14ac:dyDescent="0.35">
      <c r="H99" s="14" t="str">
        <f t="shared" si="1"/>
        <v>YesSilver_OxideStandalone</v>
      </c>
      <c r="I99" s="3" t="s">
        <v>16</v>
      </c>
      <c r="J99" s="2" t="s">
        <v>97</v>
      </c>
      <c r="K99" s="3" t="s">
        <v>9</v>
      </c>
      <c r="L99" s="3"/>
      <c r="M99" s="3"/>
      <c r="N99" s="6"/>
      <c r="O99" s="7" t="s">
        <v>52</v>
      </c>
    </row>
    <row r="100" spans="8:15" x14ac:dyDescent="0.35">
      <c r="H100" s="14" t="str">
        <f t="shared" si="1"/>
        <v>Alkaline</v>
      </c>
      <c r="I100" s="3"/>
      <c r="J100" s="2" t="s">
        <v>8</v>
      </c>
      <c r="K100" s="6"/>
      <c r="L100" s="6"/>
      <c r="M100" s="6"/>
      <c r="N100" s="6"/>
      <c r="O100" s="11" t="s">
        <v>105</v>
      </c>
    </row>
    <row r="101" spans="8:15" x14ac:dyDescent="0.35">
      <c r="H101" s="14" t="str">
        <f t="shared" si="1"/>
        <v>Nickel_Metal_Hydride</v>
      </c>
      <c r="I101" s="3"/>
      <c r="J101" s="2" t="s">
        <v>94</v>
      </c>
      <c r="K101" s="6"/>
      <c r="L101" s="6"/>
      <c r="M101" s="6"/>
      <c r="N101" s="6"/>
      <c r="O101" s="11" t="s">
        <v>105</v>
      </c>
    </row>
    <row r="102" spans="8:15" x14ac:dyDescent="0.35">
      <c r="H102" s="14" t="str">
        <f t="shared" si="1"/>
        <v>Nickel_Cadmium</v>
      </c>
      <c r="I102" s="3"/>
      <c r="J102" s="2" t="s">
        <v>93</v>
      </c>
      <c r="K102" s="6"/>
      <c r="L102" s="6"/>
      <c r="M102" s="6"/>
      <c r="N102" s="6"/>
      <c r="O102" s="11" t="s">
        <v>105</v>
      </c>
    </row>
    <row r="103" spans="8:15" x14ac:dyDescent="0.35">
      <c r="H103" s="14" t="str">
        <f t="shared" si="1"/>
        <v>Zinc_Carbon</v>
      </c>
      <c r="I103" s="3"/>
      <c r="J103" s="2" t="s">
        <v>96</v>
      </c>
      <c r="K103" s="6"/>
      <c r="L103" s="6"/>
      <c r="M103" s="6"/>
      <c r="N103" s="6"/>
      <c r="O103" s="11" t="s">
        <v>105</v>
      </c>
    </row>
    <row r="104" spans="8:15" x14ac:dyDescent="0.35">
      <c r="H104" s="14" t="str">
        <f t="shared" si="1"/>
        <v>Zinc_air</v>
      </c>
      <c r="I104" s="3"/>
      <c r="J104" s="2" t="s">
        <v>95</v>
      </c>
      <c r="K104" s="6"/>
      <c r="L104" s="6"/>
      <c r="M104" s="6"/>
      <c r="N104" s="6"/>
      <c r="O104" s="11" t="s">
        <v>105</v>
      </c>
    </row>
    <row r="105" spans="8:15" x14ac:dyDescent="0.35">
      <c r="H105" s="14" t="str">
        <f t="shared" si="1"/>
        <v>Silver_Oxide</v>
      </c>
      <c r="I105" s="3"/>
      <c r="J105" s="2" t="s">
        <v>97</v>
      </c>
      <c r="K105" s="6"/>
      <c r="L105" s="6"/>
      <c r="M105" s="6"/>
      <c r="N105" s="6"/>
      <c r="O105" s="11" t="s">
        <v>105</v>
      </c>
    </row>
    <row r="106" spans="8:15" x14ac:dyDescent="0.35">
      <c r="H106" s="14" t="str">
        <f t="shared" si="1"/>
        <v>Lithium_IonIn equipment</v>
      </c>
      <c r="I106" s="3"/>
      <c r="J106" s="2" t="s">
        <v>79</v>
      </c>
      <c r="K106" s="3" t="s">
        <v>35</v>
      </c>
      <c r="L106" s="3"/>
      <c r="M106" s="3"/>
      <c r="N106" s="6"/>
      <c r="O106" s="11" t="s">
        <v>105</v>
      </c>
    </row>
    <row r="107" spans="8:15" x14ac:dyDescent="0.35">
      <c r="H107" s="14" t="str">
        <f t="shared" si="1"/>
        <v>Lithium_IonWith equipment</v>
      </c>
      <c r="I107" s="3"/>
      <c r="J107" s="2" t="s">
        <v>79</v>
      </c>
      <c r="K107" s="3" t="s">
        <v>37</v>
      </c>
      <c r="L107" s="3"/>
      <c r="M107" s="3"/>
      <c r="N107" s="6"/>
      <c r="O107" s="11" t="s">
        <v>105</v>
      </c>
    </row>
    <row r="108" spans="8:15" x14ac:dyDescent="0.35">
      <c r="H108" s="14" t="str">
        <f t="shared" si="1"/>
        <v>Lithium_IonStandalone</v>
      </c>
      <c r="I108" s="3"/>
      <c r="J108" s="2" t="s">
        <v>79</v>
      </c>
      <c r="K108" s="3" t="s">
        <v>9</v>
      </c>
      <c r="L108" s="3"/>
      <c r="M108" s="3"/>
      <c r="N108" s="6"/>
      <c r="O108" s="11" t="s">
        <v>105</v>
      </c>
    </row>
    <row r="109" spans="8:15" x14ac:dyDescent="0.35">
      <c r="H109" s="14" t="str">
        <f t="shared" si="1"/>
        <v>Lithium_PolymerIn equipment</v>
      </c>
      <c r="I109" s="3"/>
      <c r="J109" s="2" t="s">
        <v>85</v>
      </c>
      <c r="K109" s="3" t="s">
        <v>35</v>
      </c>
      <c r="L109" s="3"/>
      <c r="M109" s="3"/>
      <c r="N109" s="6"/>
      <c r="O109" s="11" t="s">
        <v>105</v>
      </c>
    </row>
    <row r="110" spans="8:15" x14ac:dyDescent="0.35">
      <c r="H110" s="14" t="str">
        <f t="shared" si="1"/>
        <v>Lithium_PolymerWith equipment</v>
      </c>
      <c r="I110" s="3"/>
      <c r="J110" s="2" t="s">
        <v>85</v>
      </c>
      <c r="K110" s="3" t="s">
        <v>37</v>
      </c>
      <c r="L110" s="3"/>
      <c r="M110" s="3"/>
      <c r="N110" s="6"/>
      <c r="O110" s="11" t="s">
        <v>105</v>
      </c>
    </row>
    <row r="111" spans="8:15" x14ac:dyDescent="0.35">
      <c r="H111" s="14" t="str">
        <f t="shared" si="1"/>
        <v>Lithium_PolymerStandalone</v>
      </c>
      <c r="I111" s="3"/>
      <c r="J111" s="2" t="s">
        <v>85</v>
      </c>
      <c r="K111" s="3" t="s">
        <v>9</v>
      </c>
      <c r="L111" s="3"/>
      <c r="M111" s="3"/>
      <c r="N111" s="6"/>
      <c r="O111" s="11" t="s">
        <v>105</v>
      </c>
    </row>
    <row r="112" spans="8:15" x14ac:dyDescent="0.35">
      <c r="H112" s="14" t="str">
        <f t="shared" si="1"/>
        <v>Zinc</v>
      </c>
      <c r="I112" s="3"/>
      <c r="J112" s="2" t="s">
        <v>27</v>
      </c>
      <c r="K112" s="6"/>
      <c r="L112" s="6"/>
      <c r="M112" s="6"/>
      <c r="N112" s="6"/>
      <c r="O112" s="11" t="s">
        <v>105</v>
      </c>
    </row>
    <row r="113" spans="8:15" x14ac:dyDescent="0.35">
      <c r="H113" s="14" t="str">
        <f t="shared" si="1"/>
        <v>Lead_AcidSpillable</v>
      </c>
      <c r="I113" s="3"/>
      <c r="J113" s="2" t="s">
        <v>91</v>
      </c>
      <c r="K113" s="6"/>
      <c r="L113" s="6"/>
      <c r="M113" s="6"/>
      <c r="N113" s="12" t="s">
        <v>31</v>
      </c>
      <c r="O113" s="11" t="s">
        <v>105</v>
      </c>
    </row>
    <row r="114" spans="8:15" x14ac:dyDescent="0.35">
      <c r="H114" s="14" t="str">
        <f t="shared" si="1"/>
        <v>Lead_AcidNon-Spillable</v>
      </c>
      <c r="I114" s="3"/>
      <c r="J114" s="2" t="s">
        <v>91</v>
      </c>
      <c r="K114" s="6"/>
      <c r="L114" s="6"/>
      <c r="M114" s="6"/>
      <c r="N114" s="12" t="s">
        <v>32</v>
      </c>
      <c r="O114" s="11" t="s">
        <v>105</v>
      </c>
    </row>
    <row r="115" spans="8:15" x14ac:dyDescent="0.35">
      <c r="H115" s="14" t="str">
        <f t="shared" si="1"/>
        <v>Lead_CalciumSpillable</v>
      </c>
      <c r="I115" s="3"/>
      <c r="J115" s="2" t="s">
        <v>92</v>
      </c>
      <c r="K115" s="6"/>
      <c r="L115" s="6"/>
      <c r="M115" s="6"/>
      <c r="N115" s="12" t="s">
        <v>31</v>
      </c>
      <c r="O115" s="11" t="s">
        <v>105</v>
      </c>
    </row>
    <row r="116" spans="8:15" x14ac:dyDescent="0.35">
      <c r="H116" s="14" t="str">
        <f t="shared" ref="H116:H179" si="2">I116&amp;J116&amp;K116&amp;L116&amp;M116&amp;N116</f>
        <v>Lead_CalciumNon-Spillable</v>
      </c>
      <c r="I116" s="3"/>
      <c r="J116" s="2" t="s">
        <v>92</v>
      </c>
      <c r="K116" s="6"/>
      <c r="L116" s="6"/>
      <c r="M116" s="6"/>
      <c r="N116" s="12" t="s">
        <v>32</v>
      </c>
      <c r="O116" s="11" t="s">
        <v>105</v>
      </c>
    </row>
    <row r="117" spans="8:15" x14ac:dyDescent="0.35">
      <c r="H117" s="14" t="str">
        <f t="shared" si="2"/>
        <v>YesLead_AcidStandaloneNon-spillable</v>
      </c>
      <c r="I117" s="3" t="s">
        <v>16</v>
      </c>
      <c r="J117" s="2" t="s">
        <v>91</v>
      </c>
      <c r="K117" s="12" t="s">
        <v>9</v>
      </c>
      <c r="L117" s="12"/>
      <c r="M117" s="6"/>
      <c r="N117" s="12" t="s">
        <v>36</v>
      </c>
      <c r="O117" s="7" t="s">
        <v>52</v>
      </c>
    </row>
    <row r="118" spans="8:15" x14ac:dyDescent="0.35">
      <c r="H118" s="14" t="str">
        <f t="shared" si="2"/>
        <v>YesLead_AcidStandaloneSpillable</v>
      </c>
      <c r="I118" s="3" t="s">
        <v>16</v>
      </c>
      <c r="J118" s="2" t="s">
        <v>91</v>
      </c>
      <c r="K118" s="12" t="s">
        <v>9</v>
      </c>
      <c r="L118" s="12"/>
      <c r="M118" s="6"/>
      <c r="N118" s="12" t="s">
        <v>31</v>
      </c>
      <c r="O118" s="7" t="s">
        <v>52</v>
      </c>
    </row>
    <row r="119" spans="8:15" x14ac:dyDescent="0.35">
      <c r="H119" s="14" t="str">
        <f t="shared" si="2"/>
        <v>YesLead_CalciumStandaloneNon-spillable</v>
      </c>
      <c r="I119" s="3" t="s">
        <v>16</v>
      </c>
      <c r="J119" s="2" t="s">
        <v>92</v>
      </c>
      <c r="K119" s="12" t="s">
        <v>9</v>
      </c>
      <c r="L119" s="12"/>
      <c r="M119" s="6"/>
      <c r="N119" s="12" t="s">
        <v>36</v>
      </c>
      <c r="O119" s="7" t="s">
        <v>52</v>
      </c>
    </row>
    <row r="120" spans="8:15" x14ac:dyDescent="0.35">
      <c r="H120" s="14" t="str">
        <f t="shared" si="2"/>
        <v>YesLead_CalciumStandaloneSpillable</v>
      </c>
      <c r="I120" s="3" t="s">
        <v>16</v>
      </c>
      <c r="J120" s="2" t="s">
        <v>92</v>
      </c>
      <c r="K120" s="12" t="s">
        <v>9</v>
      </c>
      <c r="L120" s="12"/>
      <c r="M120" s="6"/>
      <c r="N120" s="12" t="s">
        <v>31</v>
      </c>
      <c r="O120" s="7" t="s">
        <v>52</v>
      </c>
    </row>
    <row r="121" spans="8:15" x14ac:dyDescent="0.35">
      <c r="H121" s="14" t="str">
        <f t="shared" si="2"/>
        <v>YesLead_CalciumWith equipmentNon-spillable</v>
      </c>
      <c r="I121" s="3" t="s">
        <v>16</v>
      </c>
      <c r="J121" s="2" t="s">
        <v>92</v>
      </c>
      <c r="K121" s="12" t="s">
        <v>37</v>
      </c>
      <c r="L121" s="12"/>
      <c r="M121" s="6"/>
      <c r="N121" s="12" t="s">
        <v>36</v>
      </c>
      <c r="O121" s="7" t="s">
        <v>52</v>
      </c>
    </row>
    <row r="122" spans="8:15" x14ac:dyDescent="0.35">
      <c r="H122" s="14" t="str">
        <f t="shared" si="2"/>
        <v>YesLead_CalciumWith equipmentSpillable</v>
      </c>
      <c r="I122" s="3" t="s">
        <v>16</v>
      </c>
      <c r="J122" s="2" t="s">
        <v>92</v>
      </c>
      <c r="K122" s="12" t="s">
        <v>37</v>
      </c>
      <c r="L122" s="12"/>
      <c r="M122" s="6"/>
      <c r="N122" s="12" t="s">
        <v>31</v>
      </c>
      <c r="O122" s="7" t="s">
        <v>52</v>
      </c>
    </row>
    <row r="123" spans="8:15" x14ac:dyDescent="0.35">
      <c r="H123" s="14" t="str">
        <f t="shared" si="2"/>
        <v>YesLead_AcidWith equipmentNon-spillable</v>
      </c>
      <c r="I123" s="3" t="s">
        <v>16</v>
      </c>
      <c r="J123" s="2" t="s">
        <v>91</v>
      </c>
      <c r="K123" s="12" t="s">
        <v>37</v>
      </c>
      <c r="L123" s="12"/>
      <c r="M123" s="6"/>
      <c r="N123" s="12" t="s">
        <v>36</v>
      </c>
      <c r="O123" s="7" t="s">
        <v>52</v>
      </c>
    </row>
    <row r="124" spans="8:15" x14ac:dyDescent="0.35">
      <c r="H124" s="14" t="str">
        <f t="shared" si="2"/>
        <v>YesLead_AcidWith equipmentSpillable</v>
      </c>
      <c r="I124" s="3" t="s">
        <v>16</v>
      </c>
      <c r="J124" s="2" t="s">
        <v>91</v>
      </c>
      <c r="K124" s="12" t="s">
        <v>37</v>
      </c>
      <c r="L124" s="12"/>
      <c r="M124" s="6"/>
      <c r="N124" s="12" t="s">
        <v>31</v>
      </c>
      <c r="O124" s="7" t="s">
        <v>52</v>
      </c>
    </row>
    <row r="125" spans="8:15" x14ac:dyDescent="0.35">
      <c r="H125" s="14" t="str">
        <f t="shared" si="2"/>
        <v>YesLithium_cobalt_oxideIn equipment</v>
      </c>
      <c r="I125" s="13" t="s">
        <v>16</v>
      </c>
      <c r="J125" s="2" t="s">
        <v>84</v>
      </c>
      <c r="K125" s="3" t="s">
        <v>35</v>
      </c>
      <c r="L125" s="3"/>
      <c r="M125" s="9"/>
      <c r="N125" s="10"/>
      <c r="O125" s="11" t="s">
        <v>105</v>
      </c>
    </row>
    <row r="126" spans="8:15" x14ac:dyDescent="0.35">
      <c r="H126" s="14" t="str">
        <f t="shared" si="2"/>
        <v>YesLithium_cobalt_oxideWith equipment</v>
      </c>
      <c r="I126" s="13" t="s">
        <v>16</v>
      </c>
      <c r="J126" s="2" t="s">
        <v>84</v>
      </c>
      <c r="K126" s="3" t="s">
        <v>37</v>
      </c>
      <c r="L126" s="3"/>
      <c r="M126" s="9"/>
      <c r="N126" s="6"/>
      <c r="O126" s="11" t="s">
        <v>105</v>
      </c>
    </row>
    <row r="127" spans="8:15" x14ac:dyDescent="0.35">
      <c r="H127" s="14" t="str">
        <f t="shared" si="2"/>
        <v>YesLithium_cobalt_oxideStandalone</v>
      </c>
      <c r="I127" s="3" t="s">
        <v>16</v>
      </c>
      <c r="J127" s="2" t="s">
        <v>84</v>
      </c>
      <c r="K127" s="3" t="s">
        <v>9</v>
      </c>
      <c r="L127" s="3"/>
      <c r="M127" s="9"/>
      <c r="N127" s="6"/>
      <c r="O127" s="11" t="s">
        <v>105</v>
      </c>
    </row>
    <row r="128" spans="8:15" x14ac:dyDescent="0.35">
      <c r="H128" s="14" t="str">
        <f t="shared" si="2"/>
        <v xml:space="preserve">YesLithium_cobalt_oxide </v>
      </c>
      <c r="I128" s="3" t="s">
        <v>16</v>
      </c>
      <c r="J128" s="2" t="s">
        <v>84</v>
      </c>
      <c r="K128" s="3"/>
      <c r="L128" s="3"/>
      <c r="M128" s="3" t="str">
        <f>IF('Battery exemption sheet'!$P$13&gt;0,'Battery exemption sheet'!$P$13," ")</f>
        <v xml:space="preserve"> </v>
      </c>
      <c r="N128" s="6"/>
      <c r="O128" s="11" t="s">
        <v>105</v>
      </c>
    </row>
    <row r="129" spans="8:15" x14ac:dyDescent="0.35">
      <c r="H129" s="14" t="str">
        <f t="shared" si="2"/>
        <v>YesLithium_cobalt_oxide</v>
      </c>
      <c r="I129" s="3" t="s">
        <v>16</v>
      </c>
      <c r="J129" s="2" t="s">
        <v>84</v>
      </c>
      <c r="K129" s="3"/>
      <c r="L129" s="3"/>
      <c r="M129" s="9"/>
      <c r="N129" s="6"/>
      <c r="O129" s="11" t="s">
        <v>105</v>
      </c>
    </row>
    <row r="130" spans="8:15" x14ac:dyDescent="0.35">
      <c r="H130" s="14" t="str">
        <f t="shared" si="2"/>
        <v xml:space="preserve">NoLithium_cobalt_oxideIn equipment </v>
      </c>
      <c r="I130" s="2" t="s">
        <v>17</v>
      </c>
      <c r="J130" s="2" t="s">
        <v>84</v>
      </c>
      <c r="K130" s="3" t="s">
        <v>35</v>
      </c>
      <c r="L130" s="3"/>
      <c r="M130" s="3" t="str">
        <f>IF('Battery exemption sheet'!$P$13&gt;0,'Battery exemption sheet'!$P$13," ")</f>
        <v xml:space="preserve"> </v>
      </c>
      <c r="N130" s="6"/>
      <c r="O130" s="11" t="s">
        <v>105</v>
      </c>
    </row>
    <row r="131" spans="8:15" x14ac:dyDescent="0.35">
      <c r="H131" s="14" t="str">
        <f t="shared" si="2"/>
        <v>NoLithium_cobalt_oxideIn equipment</v>
      </c>
      <c r="I131" s="2" t="s">
        <v>17</v>
      </c>
      <c r="J131" s="2" t="s">
        <v>84</v>
      </c>
      <c r="K131" s="3" t="s">
        <v>35</v>
      </c>
      <c r="L131" s="3"/>
      <c r="M131" s="9"/>
      <c r="N131" s="6"/>
      <c r="O131" s="11" t="s">
        <v>105</v>
      </c>
    </row>
    <row r="132" spans="8:15" x14ac:dyDescent="0.35">
      <c r="H132" s="14" t="str">
        <f t="shared" si="2"/>
        <v>NoLithium_cobalt_oxideWith equipment</v>
      </c>
      <c r="I132" s="2" t="s">
        <v>17</v>
      </c>
      <c r="J132" s="2" t="s">
        <v>84</v>
      </c>
      <c r="K132" s="3" t="s">
        <v>37</v>
      </c>
      <c r="L132" s="3"/>
      <c r="M132" s="9"/>
      <c r="N132" s="6"/>
      <c r="O132" s="11" t="s">
        <v>105</v>
      </c>
    </row>
    <row r="133" spans="8:15" x14ac:dyDescent="0.35">
      <c r="H133" s="14" t="str">
        <f t="shared" si="2"/>
        <v xml:space="preserve">NoLithium_cobalt_oxideWith equipment </v>
      </c>
      <c r="I133" s="2" t="s">
        <v>17</v>
      </c>
      <c r="J133" s="2" t="s">
        <v>84</v>
      </c>
      <c r="K133" s="3" t="s">
        <v>37</v>
      </c>
      <c r="L133" s="3"/>
      <c r="M133" s="3" t="str">
        <f>IF('Battery exemption sheet'!$P$13&gt;0,'Battery exemption sheet'!$P$13," ")</f>
        <v xml:space="preserve"> </v>
      </c>
      <c r="N133" s="6"/>
      <c r="O133" s="11" t="s">
        <v>105</v>
      </c>
    </row>
    <row r="134" spans="8:15" x14ac:dyDescent="0.35">
      <c r="H134" s="14" t="str">
        <f t="shared" si="2"/>
        <v xml:space="preserve">NoLithium_cobalt_oxideStandalone </v>
      </c>
      <c r="I134" s="2" t="s">
        <v>17</v>
      </c>
      <c r="J134" s="2" t="s">
        <v>84</v>
      </c>
      <c r="K134" s="3" t="s">
        <v>9</v>
      </c>
      <c r="L134" s="3"/>
      <c r="M134" s="3" t="str">
        <f>IF('Battery exemption sheet'!$P$13&gt;0,'Battery exemption sheet'!$P$13," ")</f>
        <v xml:space="preserve"> </v>
      </c>
      <c r="N134" s="6"/>
      <c r="O134" s="11" t="s">
        <v>105</v>
      </c>
    </row>
    <row r="135" spans="8:15" x14ac:dyDescent="0.35">
      <c r="H135" s="14" t="str">
        <f t="shared" si="2"/>
        <v>NoLithium_cobalt_oxideStandalone</v>
      </c>
      <c r="I135" s="2" t="s">
        <v>17</v>
      </c>
      <c r="J135" s="2" t="s">
        <v>84</v>
      </c>
      <c r="K135" s="3" t="s">
        <v>9</v>
      </c>
      <c r="L135" s="3"/>
      <c r="M135" s="9"/>
      <c r="N135" s="6"/>
      <c r="O135" s="11" t="s">
        <v>105</v>
      </c>
    </row>
    <row r="136" spans="8:15" x14ac:dyDescent="0.35">
      <c r="H136" s="14" t="str">
        <f t="shared" si="2"/>
        <v xml:space="preserve">NoLithium_cobalt_oxide </v>
      </c>
      <c r="I136" s="2" t="s">
        <v>17</v>
      </c>
      <c r="J136" s="2" t="s">
        <v>84</v>
      </c>
      <c r="K136" s="3"/>
      <c r="L136" s="3"/>
      <c r="M136" s="3" t="str">
        <f>IF('Battery exemption sheet'!$P$13&gt;0,'Battery exemption sheet'!$P$13," ")</f>
        <v xml:space="preserve"> </v>
      </c>
      <c r="N136" s="6"/>
      <c r="O136" s="11" t="s">
        <v>105</v>
      </c>
    </row>
    <row r="137" spans="8:15" x14ac:dyDescent="0.35">
      <c r="H137" s="14" t="str">
        <f t="shared" si="2"/>
        <v>NoLithium_cobalt_oxide</v>
      </c>
      <c r="I137" s="2" t="s">
        <v>17</v>
      </c>
      <c r="J137" s="2" t="s">
        <v>84</v>
      </c>
      <c r="K137" s="3"/>
      <c r="L137" s="3"/>
      <c r="M137" s="9"/>
      <c r="N137" s="6"/>
      <c r="O137" s="11" t="s">
        <v>105</v>
      </c>
    </row>
    <row r="138" spans="8:15" x14ac:dyDescent="0.35">
      <c r="H138" s="14" t="str">
        <f t="shared" si="2"/>
        <v>Lithium_cobalt_oxideIn equipment</v>
      </c>
      <c r="I138" s="3"/>
      <c r="J138" s="2" t="s">
        <v>84</v>
      </c>
      <c r="K138" s="3" t="s">
        <v>35</v>
      </c>
      <c r="L138" s="3"/>
      <c r="M138" s="3"/>
      <c r="N138" s="6"/>
      <c r="O138" s="11" t="s">
        <v>105</v>
      </c>
    </row>
    <row r="139" spans="8:15" x14ac:dyDescent="0.35">
      <c r="H139" s="14" t="str">
        <f t="shared" si="2"/>
        <v>Lithium_cobalt_oxideWith equipment</v>
      </c>
      <c r="I139" s="3"/>
      <c r="J139" s="2" t="s">
        <v>84</v>
      </c>
      <c r="K139" s="3" t="s">
        <v>37</v>
      </c>
      <c r="L139" s="3"/>
      <c r="M139" s="3"/>
      <c r="N139" s="6"/>
      <c r="O139" s="11" t="s">
        <v>105</v>
      </c>
    </row>
    <row r="140" spans="8:15" x14ac:dyDescent="0.35">
      <c r="H140" s="14" t="str">
        <f t="shared" si="2"/>
        <v>Lithium_cobalt_oxideStandalone</v>
      </c>
      <c r="I140" s="3"/>
      <c r="J140" s="2" t="s">
        <v>84</v>
      </c>
      <c r="K140" s="3" t="s">
        <v>9</v>
      </c>
      <c r="L140" s="3"/>
      <c r="M140" s="3"/>
      <c r="N140" s="6"/>
      <c r="O140" s="11" t="s">
        <v>105</v>
      </c>
    </row>
    <row r="141" spans="8:15" ht="29" x14ac:dyDescent="0.35">
      <c r="H141" s="14" t="str">
        <f t="shared" si="2"/>
        <v>YesLithium_nickel_manganese_cobalt_oxideIn equipment</v>
      </c>
      <c r="I141" s="13" t="s">
        <v>16</v>
      </c>
      <c r="J141" s="2" t="s">
        <v>87</v>
      </c>
      <c r="K141" s="3" t="s">
        <v>35</v>
      </c>
      <c r="L141" s="3"/>
      <c r="M141" s="9"/>
      <c r="N141" s="10"/>
      <c r="O141" s="11" t="s">
        <v>105</v>
      </c>
    </row>
    <row r="142" spans="8:15" ht="29" x14ac:dyDescent="0.35">
      <c r="H142" s="14" t="str">
        <f t="shared" si="2"/>
        <v>YesLithium_nickel_manganese_cobalt_oxideWith equipment</v>
      </c>
      <c r="I142" s="13" t="s">
        <v>16</v>
      </c>
      <c r="J142" s="2" t="s">
        <v>87</v>
      </c>
      <c r="K142" s="3" t="s">
        <v>37</v>
      </c>
      <c r="L142" s="3"/>
      <c r="M142" s="9"/>
      <c r="N142" s="6"/>
      <c r="O142" s="11" t="s">
        <v>105</v>
      </c>
    </row>
    <row r="143" spans="8:15" ht="29" x14ac:dyDescent="0.35">
      <c r="H143" s="14" t="str">
        <f t="shared" si="2"/>
        <v>YesLithium_nickel_manganese_cobalt_oxideStandalone</v>
      </c>
      <c r="I143" s="3" t="s">
        <v>16</v>
      </c>
      <c r="J143" s="2" t="s">
        <v>87</v>
      </c>
      <c r="K143" s="3" t="s">
        <v>9</v>
      </c>
      <c r="L143" s="3"/>
      <c r="M143" s="9"/>
      <c r="N143" s="6"/>
      <c r="O143" s="11" t="s">
        <v>105</v>
      </c>
    </row>
    <row r="144" spans="8:15" ht="29" x14ac:dyDescent="0.35">
      <c r="H144" s="14" t="str">
        <f t="shared" si="2"/>
        <v xml:space="preserve">YesLithium_nickel_manganese_cobalt_oxide </v>
      </c>
      <c r="I144" s="3" t="s">
        <v>16</v>
      </c>
      <c r="J144" s="2" t="s">
        <v>87</v>
      </c>
      <c r="K144" s="3"/>
      <c r="L144" s="3"/>
      <c r="M144" s="3" t="str">
        <f>IF('Battery exemption sheet'!$P$13&gt;0,'Battery exemption sheet'!$P$13," ")</f>
        <v xml:space="preserve"> </v>
      </c>
      <c r="N144" s="6"/>
      <c r="O144" s="11" t="s">
        <v>105</v>
      </c>
    </row>
    <row r="145" spans="8:15" ht="29" x14ac:dyDescent="0.35">
      <c r="H145" s="14" t="str">
        <f t="shared" si="2"/>
        <v>YesLithium_nickel_manganese_cobalt_oxide</v>
      </c>
      <c r="I145" s="3" t="s">
        <v>16</v>
      </c>
      <c r="J145" s="2" t="s">
        <v>87</v>
      </c>
      <c r="K145" s="3"/>
      <c r="L145" s="3"/>
      <c r="M145" s="9"/>
      <c r="N145" s="6"/>
      <c r="O145" s="11" t="s">
        <v>105</v>
      </c>
    </row>
    <row r="146" spans="8:15" ht="29" x14ac:dyDescent="0.35">
      <c r="H146" s="14" t="str">
        <f t="shared" si="2"/>
        <v xml:space="preserve">NoLithium_nickel_manganese_cobalt_oxideIn equipment </v>
      </c>
      <c r="I146" s="2" t="s">
        <v>17</v>
      </c>
      <c r="J146" s="2" t="s">
        <v>87</v>
      </c>
      <c r="K146" s="3" t="s">
        <v>35</v>
      </c>
      <c r="L146" s="3"/>
      <c r="M146" s="3" t="str">
        <f>IF('Battery exemption sheet'!$P$13&gt;0,'Battery exemption sheet'!$P$13," ")</f>
        <v xml:space="preserve"> </v>
      </c>
      <c r="N146" s="6"/>
      <c r="O146" s="11" t="s">
        <v>105</v>
      </c>
    </row>
    <row r="147" spans="8:15" ht="29" x14ac:dyDescent="0.35">
      <c r="H147" s="14" t="str">
        <f t="shared" si="2"/>
        <v>NoLithium_nickel_manganese_cobalt_oxideIn equipment</v>
      </c>
      <c r="I147" s="2" t="s">
        <v>17</v>
      </c>
      <c r="J147" s="2" t="s">
        <v>87</v>
      </c>
      <c r="K147" s="3" t="s">
        <v>35</v>
      </c>
      <c r="L147" s="3"/>
      <c r="M147" s="9"/>
      <c r="N147" s="6"/>
      <c r="O147" s="11" t="s">
        <v>105</v>
      </c>
    </row>
    <row r="148" spans="8:15" ht="29" x14ac:dyDescent="0.35">
      <c r="H148" s="14" t="str">
        <f t="shared" si="2"/>
        <v>NoLithium_nickel_manganese_cobalt_oxideWith equipment</v>
      </c>
      <c r="I148" s="2" t="s">
        <v>17</v>
      </c>
      <c r="J148" s="2" t="s">
        <v>87</v>
      </c>
      <c r="K148" s="3" t="s">
        <v>37</v>
      </c>
      <c r="L148" s="3"/>
      <c r="M148" s="9"/>
      <c r="N148" s="6"/>
      <c r="O148" s="11" t="s">
        <v>105</v>
      </c>
    </row>
    <row r="149" spans="8:15" ht="29" x14ac:dyDescent="0.35">
      <c r="H149" s="14" t="str">
        <f t="shared" si="2"/>
        <v xml:space="preserve">NoLithium_nickel_manganese_cobalt_oxideWith equipment </v>
      </c>
      <c r="I149" s="2" t="s">
        <v>17</v>
      </c>
      <c r="J149" s="2" t="s">
        <v>87</v>
      </c>
      <c r="K149" s="3" t="s">
        <v>37</v>
      </c>
      <c r="L149" s="3"/>
      <c r="M149" s="3" t="str">
        <f>IF('Battery exemption sheet'!$P$13&gt;0,'Battery exemption sheet'!$P$13," ")</f>
        <v xml:space="preserve"> </v>
      </c>
      <c r="N149" s="6"/>
      <c r="O149" s="11" t="s">
        <v>105</v>
      </c>
    </row>
    <row r="150" spans="8:15" ht="29" x14ac:dyDescent="0.35">
      <c r="H150" s="14" t="str">
        <f t="shared" si="2"/>
        <v xml:space="preserve">NoLithium_nickel_manganese_cobalt_oxideStandalone </v>
      </c>
      <c r="I150" s="2" t="s">
        <v>17</v>
      </c>
      <c r="J150" s="2" t="s">
        <v>87</v>
      </c>
      <c r="K150" s="3" t="s">
        <v>9</v>
      </c>
      <c r="L150" s="3"/>
      <c r="M150" s="3" t="str">
        <f>IF('Battery exemption sheet'!$P$13&gt;0,'Battery exemption sheet'!$P$13," ")</f>
        <v xml:space="preserve"> </v>
      </c>
      <c r="N150" s="6"/>
      <c r="O150" s="11" t="s">
        <v>105</v>
      </c>
    </row>
    <row r="151" spans="8:15" ht="29" x14ac:dyDescent="0.35">
      <c r="H151" s="14" t="str">
        <f t="shared" si="2"/>
        <v>NoLithium_nickel_manganese_cobalt_oxideStandalone</v>
      </c>
      <c r="I151" s="2" t="s">
        <v>17</v>
      </c>
      <c r="J151" s="2" t="s">
        <v>87</v>
      </c>
      <c r="K151" s="3" t="s">
        <v>9</v>
      </c>
      <c r="L151" s="3"/>
      <c r="M151" s="9"/>
      <c r="N151" s="6"/>
      <c r="O151" s="11" t="s">
        <v>105</v>
      </c>
    </row>
    <row r="152" spans="8:15" ht="29" x14ac:dyDescent="0.35">
      <c r="H152" s="14" t="str">
        <f t="shared" si="2"/>
        <v xml:space="preserve">NoLithium_nickel_manganese_cobalt_oxide </v>
      </c>
      <c r="I152" s="2" t="s">
        <v>17</v>
      </c>
      <c r="J152" s="2" t="s">
        <v>87</v>
      </c>
      <c r="K152" s="3"/>
      <c r="L152" s="3"/>
      <c r="M152" s="3" t="str">
        <f>IF('Battery exemption sheet'!$P$13&gt;0,'Battery exemption sheet'!$P$13," ")</f>
        <v xml:space="preserve"> </v>
      </c>
      <c r="N152" s="6"/>
      <c r="O152" s="11" t="s">
        <v>105</v>
      </c>
    </row>
    <row r="153" spans="8:15" ht="29" x14ac:dyDescent="0.35">
      <c r="H153" s="14" t="str">
        <f t="shared" si="2"/>
        <v>NoLithium_nickel_manganese_cobalt_oxide</v>
      </c>
      <c r="I153" s="2" t="s">
        <v>17</v>
      </c>
      <c r="J153" s="2" t="s">
        <v>87</v>
      </c>
      <c r="K153" s="3"/>
      <c r="L153" s="3"/>
      <c r="M153" s="9"/>
      <c r="N153" s="6"/>
      <c r="O153" s="11" t="s">
        <v>105</v>
      </c>
    </row>
    <row r="154" spans="8:15" ht="29" x14ac:dyDescent="0.35">
      <c r="H154" s="14" t="str">
        <f t="shared" si="2"/>
        <v>Lithium_nickel_manganese_cobalt_oxideIn equipment</v>
      </c>
      <c r="I154" s="3"/>
      <c r="J154" s="2" t="s">
        <v>87</v>
      </c>
      <c r="K154" s="3" t="s">
        <v>35</v>
      </c>
      <c r="L154" s="3"/>
      <c r="M154" s="3"/>
      <c r="N154" s="6"/>
      <c r="O154" s="11" t="s">
        <v>105</v>
      </c>
    </row>
    <row r="155" spans="8:15" ht="29" x14ac:dyDescent="0.35">
      <c r="H155" s="14" t="str">
        <f t="shared" si="2"/>
        <v>Lithium_nickel_manganese_cobalt_oxideWith equipment</v>
      </c>
      <c r="I155" s="3"/>
      <c r="J155" s="2" t="s">
        <v>87</v>
      </c>
      <c r="K155" s="3" t="s">
        <v>37</v>
      </c>
      <c r="L155" s="3"/>
      <c r="M155" s="3"/>
      <c r="N155" s="6"/>
      <c r="O155" s="11" t="s">
        <v>105</v>
      </c>
    </row>
    <row r="156" spans="8:15" ht="29" x14ac:dyDescent="0.35">
      <c r="H156" s="14" t="str">
        <f t="shared" si="2"/>
        <v>Lithium_nickel_manganese_cobalt_oxideStandalone</v>
      </c>
      <c r="I156" s="3"/>
      <c r="J156" s="2" t="s">
        <v>87</v>
      </c>
      <c r="K156" s="3" t="s">
        <v>9</v>
      </c>
      <c r="L156" s="3"/>
      <c r="M156" s="3"/>
      <c r="N156" s="6"/>
      <c r="O156" s="11" t="s">
        <v>105</v>
      </c>
    </row>
    <row r="157" spans="8:15" x14ac:dyDescent="0.35">
      <c r="H157" s="14" t="str">
        <f t="shared" si="2"/>
        <v>YesLithium_iron_phosphateIn equipment</v>
      </c>
      <c r="I157" s="13" t="s">
        <v>16</v>
      </c>
      <c r="J157" s="2" t="s">
        <v>86</v>
      </c>
      <c r="K157" s="3" t="s">
        <v>35</v>
      </c>
      <c r="L157" s="3"/>
      <c r="M157" s="9"/>
      <c r="N157" s="10"/>
      <c r="O157" s="11" t="s">
        <v>105</v>
      </c>
    </row>
    <row r="158" spans="8:15" x14ac:dyDescent="0.35">
      <c r="H158" s="14" t="str">
        <f t="shared" si="2"/>
        <v>YesLithium_iron_phosphateWith equipment</v>
      </c>
      <c r="I158" s="13" t="s">
        <v>16</v>
      </c>
      <c r="J158" s="2" t="s">
        <v>86</v>
      </c>
      <c r="K158" s="3" t="s">
        <v>37</v>
      </c>
      <c r="L158" s="3"/>
      <c r="M158" s="9"/>
      <c r="N158" s="6"/>
      <c r="O158" s="11" t="s">
        <v>105</v>
      </c>
    </row>
    <row r="159" spans="8:15" x14ac:dyDescent="0.35">
      <c r="H159" s="14" t="str">
        <f t="shared" si="2"/>
        <v>YesLithium_iron_phosphateStandalone</v>
      </c>
      <c r="I159" s="3" t="s">
        <v>16</v>
      </c>
      <c r="J159" s="2" t="s">
        <v>86</v>
      </c>
      <c r="K159" s="3" t="s">
        <v>9</v>
      </c>
      <c r="L159" s="3"/>
      <c r="M159" s="9"/>
      <c r="N159" s="6"/>
      <c r="O159" s="11" t="s">
        <v>105</v>
      </c>
    </row>
    <row r="160" spans="8:15" x14ac:dyDescent="0.35">
      <c r="H160" s="14" t="str">
        <f t="shared" si="2"/>
        <v xml:space="preserve">YesLithium_iron_phosphate </v>
      </c>
      <c r="I160" s="3" t="s">
        <v>16</v>
      </c>
      <c r="J160" s="2" t="s">
        <v>86</v>
      </c>
      <c r="K160" s="3"/>
      <c r="L160" s="3"/>
      <c r="M160" s="3" t="str">
        <f>IF('Battery exemption sheet'!$P$13&gt;0,'Battery exemption sheet'!$P$13," ")</f>
        <v xml:space="preserve"> </v>
      </c>
      <c r="N160" s="6"/>
      <c r="O160" s="11" t="s">
        <v>105</v>
      </c>
    </row>
    <row r="161" spans="8:15" x14ac:dyDescent="0.35">
      <c r="H161" s="14" t="str">
        <f t="shared" si="2"/>
        <v>YesLithium_iron_phosphate</v>
      </c>
      <c r="I161" s="3" t="s">
        <v>16</v>
      </c>
      <c r="J161" s="2" t="s">
        <v>86</v>
      </c>
      <c r="K161" s="3"/>
      <c r="L161" s="3"/>
      <c r="M161" s="9"/>
      <c r="N161" s="6"/>
      <c r="O161" s="11" t="s">
        <v>105</v>
      </c>
    </row>
    <row r="162" spans="8:15" x14ac:dyDescent="0.35">
      <c r="H162" s="14" t="str">
        <f t="shared" si="2"/>
        <v xml:space="preserve">NoLithium_iron_phosphateIn equipment </v>
      </c>
      <c r="I162" s="2" t="s">
        <v>17</v>
      </c>
      <c r="J162" s="2" t="s">
        <v>86</v>
      </c>
      <c r="K162" s="3" t="s">
        <v>35</v>
      </c>
      <c r="L162" s="3"/>
      <c r="M162" s="3" t="str">
        <f>IF('Battery exemption sheet'!$P$13&gt;0,'Battery exemption sheet'!$P$13," ")</f>
        <v xml:space="preserve"> </v>
      </c>
      <c r="N162" s="6"/>
      <c r="O162" s="11" t="s">
        <v>105</v>
      </c>
    </row>
    <row r="163" spans="8:15" x14ac:dyDescent="0.35">
      <c r="H163" s="14" t="str">
        <f t="shared" si="2"/>
        <v>NoLithium_iron_phosphateIn equipment</v>
      </c>
      <c r="I163" s="2" t="s">
        <v>17</v>
      </c>
      <c r="J163" s="2" t="s">
        <v>86</v>
      </c>
      <c r="K163" s="3" t="s">
        <v>35</v>
      </c>
      <c r="L163" s="3"/>
      <c r="M163" s="9"/>
      <c r="N163" s="6"/>
      <c r="O163" s="11" t="s">
        <v>105</v>
      </c>
    </row>
    <row r="164" spans="8:15" x14ac:dyDescent="0.35">
      <c r="H164" s="14" t="str">
        <f t="shared" si="2"/>
        <v>NoLithium_iron_phosphateWith equipment</v>
      </c>
      <c r="I164" s="2" t="s">
        <v>17</v>
      </c>
      <c r="J164" s="2" t="s">
        <v>86</v>
      </c>
      <c r="K164" s="3" t="s">
        <v>37</v>
      </c>
      <c r="L164" s="3"/>
      <c r="M164" s="9"/>
      <c r="N164" s="6"/>
      <c r="O164" s="11" t="s">
        <v>105</v>
      </c>
    </row>
    <row r="165" spans="8:15" x14ac:dyDescent="0.35">
      <c r="H165" s="14" t="str">
        <f t="shared" si="2"/>
        <v xml:space="preserve">NoLithium_iron_phosphateWith equipment </v>
      </c>
      <c r="I165" s="2" t="s">
        <v>17</v>
      </c>
      <c r="J165" s="2" t="s">
        <v>86</v>
      </c>
      <c r="K165" s="3" t="s">
        <v>37</v>
      </c>
      <c r="L165" s="3"/>
      <c r="M165" s="3" t="str">
        <f>IF('Battery exemption sheet'!$P$13&gt;0,'Battery exemption sheet'!$P$13," ")</f>
        <v xml:space="preserve"> </v>
      </c>
      <c r="N165" s="6"/>
      <c r="O165" s="11" t="s">
        <v>105</v>
      </c>
    </row>
    <row r="166" spans="8:15" x14ac:dyDescent="0.35">
      <c r="H166" s="14" t="str">
        <f t="shared" si="2"/>
        <v xml:space="preserve">NoLithium_iron_phosphateStandalone </v>
      </c>
      <c r="I166" s="2" t="s">
        <v>17</v>
      </c>
      <c r="J166" s="2" t="s">
        <v>86</v>
      </c>
      <c r="K166" s="3" t="s">
        <v>9</v>
      </c>
      <c r="L166" s="3"/>
      <c r="M166" s="3" t="str">
        <f>IF('Battery exemption sheet'!$P$13&gt;0,'Battery exemption sheet'!$P$13," ")</f>
        <v xml:space="preserve"> </v>
      </c>
      <c r="N166" s="6"/>
      <c r="O166" s="11" t="s">
        <v>105</v>
      </c>
    </row>
    <row r="167" spans="8:15" x14ac:dyDescent="0.35">
      <c r="H167" s="14" t="str">
        <f t="shared" si="2"/>
        <v>NoLithium_iron_phosphateStandalone</v>
      </c>
      <c r="I167" s="2" t="s">
        <v>17</v>
      </c>
      <c r="J167" s="2" t="s">
        <v>86</v>
      </c>
      <c r="K167" s="3" t="s">
        <v>9</v>
      </c>
      <c r="L167" s="3"/>
      <c r="M167" s="9"/>
      <c r="N167" s="6"/>
      <c r="O167" s="11" t="s">
        <v>105</v>
      </c>
    </row>
    <row r="168" spans="8:15" x14ac:dyDescent="0.35">
      <c r="H168" s="14" t="str">
        <f t="shared" si="2"/>
        <v xml:space="preserve">NoLithium_iron_phosphate </v>
      </c>
      <c r="I168" s="2" t="s">
        <v>17</v>
      </c>
      <c r="J168" s="2" t="s">
        <v>86</v>
      </c>
      <c r="K168" s="3"/>
      <c r="L168" s="3"/>
      <c r="M168" s="3" t="str">
        <f>IF('Battery exemption sheet'!$P$13&gt;0,'Battery exemption sheet'!$P$13," ")</f>
        <v xml:space="preserve"> </v>
      </c>
      <c r="N168" s="6"/>
      <c r="O168" s="11" t="s">
        <v>105</v>
      </c>
    </row>
    <row r="169" spans="8:15" x14ac:dyDescent="0.35">
      <c r="H169" s="14" t="str">
        <f t="shared" si="2"/>
        <v>NoLithium_iron_phosphate</v>
      </c>
      <c r="I169" s="2" t="s">
        <v>17</v>
      </c>
      <c r="J169" s="2" t="s">
        <v>86</v>
      </c>
      <c r="K169" s="3"/>
      <c r="L169" s="3"/>
      <c r="M169" s="9"/>
      <c r="N169" s="6"/>
      <c r="O169" s="11" t="s">
        <v>105</v>
      </c>
    </row>
    <row r="170" spans="8:15" x14ac:dyDescent="0.35">
      <c r="H170" s="14" t="str">
        <f t="shared" si="2"/>
        <v>Lithium_iron_phosphateIn equipment</v>
      </c>
      <c r="I170" s="3"/>
      <c r="J170" s="2" t="s">
        <v>86</v>
      </c>
      <c r="K170" s="3" t="s">
        <v>35</v>
      </c>
      <c r="L170" s="3"/>
      <c r="M170" s="3"/>
      <c r="N170" s="6"/>
      <c r="O170" s="11" t="s">
        <v>105</v>
      </c>
    </row>
    <row r="171" spans="8:15" x14ac:dyDescent="0.35">
      <c r="H171" s="14" t="str">
        <f t="shared" si="2"/>
        <v>Lithium_iron_phosphateWith equipment</v>
      </c>
      <c r="I171" s="3"/>
      <c r="J171" s="2" t="s">
        <v>86</v>
      </c>
      <c r="K171" s="3" t="s">
        <v>37</v>
      </c>
      <c r="L171" s="3"/>
      <c r="M171" s="3"/>
      <c r="N171" s="6"/>
      <c r="O171" s="11" t="s">
        <v>105</v>
      </c>
    </row>
    <row r="172" spans="8:15" x14ac:dyDescent="0.35">
      <c r="H172" s="14" t="str">
        <f t="shared" si="2"/>
        <v>Lithium_iron_phosphateStandalone</v>
      </c>
      <c r="I172" s="3"/>
      <c r="J172" s="2" t="s">
        <v>86</v>
      </c>
      <c r="K172" s="3" t="s">
        <v>9</v>
      </c>
      <c r="L172" s="3"/>
      <c r="M172" s="3"/>
      <c r="N172" s="6"/>
      <c r="O172" s="11" t="s">
        <v>105</v>
      </c>
    </row>
    <row r="173" spans="8:15" x14ac:dyDescent="0.35">
      <c r="H173" s="14" t="str">
        <f t="shared" si="2"/>
        <v>YesLithium_titanateIn equipment</v>
      </c>
      <c r="I173" s="13" t="s">
        <v>16</v>
      </c>
      <c r="J173" s="2" t="s">
        <v>88</v>
      </c>
      <c r="K173" s="3" t="s">
        <v>35</v>
      </c>
      <c r="L173" s="3"/>
      <c r="M173" s="9"/>
      <c r="N173" s="10"/>
      <c r="O173" s="11" t="s">
        <v>105</v>
      </c>
    </row>
    <row r="174" spans="8:15" x14ac:dyDescent="0.35">
      <c r="H174" s="14" t="str">
        <f t="shared" si="2"/>
        <v>YesLithium_titanateWith equipment</v>
      </c>
      <c r="I174" s="13" t="s">
        <v>16</v>
      </c>
      <c r="J174" s="2" t="s">
        <v>88</v>
      </c>
      <c r="K174" s="3" t="s">
        <v>37</v>
      </c>
      <c r="L174" s="3"/>
      <c r="M174" s="9"/>
      <c r="N174" s="6"/>
      <c r="O174" s="11" t="s">
        <v>105</v>
      </c>
    </row>
    <row r="175" spans="8:15" x14ac:dyDescent="0.35">
      <c r="H175" s="14" t="str">
        <f t="shared" si="2"/>
        <v>YesLithium_titanateStandalone</v>
      </c>
      <c r="I175" s="3" t="s">
        <v>16</v>
      </c>
      <c r="J175" s="2" t="s">
        <v>88</v>
      </c>
      <c r="K175" s="3" t="s">
        <v>9</v>
      </c>
      <c r="L175" s="3"/>
      <c r="M175" s="9"/>
      <c r="N175" s="6"/>
      <c r="O175" s="11" t="s">
        <v>105</v>
      </c>
    </row>
    <row r="176" spans="8:15" x14ac:dyDescent="0.35">
      <c r="H176" s="14" t="str">
        <f t="shared" si="2"/>
        <v xml:space="preserve">YesLithium_titanate </v>
      </c>
      <c r="I176" s="3" t="s">
        <v>16</v>
      </c>
      <c r="J176" s="2" t="s">
        <v>88</v>
      </c>
      <c r="K176" s="3"/>
      <c r="L176" s="3"/>
      <c r="M176" s="3" t="str">
        <f>IF('Battery exemption sheet'!$P$13&gt;0,'Battery exemption sheet'!$P$13," ")</f>
        <v xml:space="preserve"> </v>
      </c>
      <c r="N176" s="6"/>
      <c r="O176" s="11" t="s">
        <v>105</v>
      </c>
    </row>
    <row r="177" spans="8:15" x14ac:dyDescent="0.35">
      <c r="H177" s="14" t="str">
        <f t="shared" si="2"/>
        <v>YesLithium_titanate</v>
      </c>
      <c r="I177" s="3" t="s">
        <v>16</v>
      </c>
      <c r="J177" s="2" t="s">
        <v>88</v>
      </c>
      <c r="K177" s="3"/>
      <c r="L177" s="3"/>
      <c r="M177" s="9"/>
      <c r="N177" s="6"/>
      <c r="O177" s="11" t="s">
        <v>105</v>
      </c>
    </row>
    <row r="178" spans="8:15" x14ac:dyDescent="0.35">
      <c r="H178" s="14" t="str">
        <f t="shared" si="2"/>
        <v xml:space="preserve">NoLithium_titanateIn equipment </v>
      </c>
      <c r="I178" s="2" t="s">
        <v>17</v>
      </c>
      <c r="J178" s="2" t="s">
        <v>88</v>
      </c>
      <c r="K178" s="3" t="s">
        <v>35</v>
      </c>
      <c r="L178" s="3"/>
      <c r="M178" s="3" t="str">
        <f>IF('Battery exemption sheet'!$P$13&gt;0,'Battery exemption sheet'!$P$13," ")</f>
        <v xml:space="preserve"> </v>
      </c>
      <c r="N178" s="6"/>
      <c r="O178" s="11" t="s">
        <v>105</v>
      </c>
    </row>
    <row r="179" spans="8:15" x14ac:dyDescent="0.35">
      <c r="H179" s="14" t="str">
        <f t="shared" si="2"/>
        <v>NoLithium_titanateIn equipment</v>
      </c>
      <c r="I179" s="2" t="s">
        <v>17</v>
      </c>
      <c r="J179" s="2" t="s">
        <v>88</v>
      </c>
      <c r="K179" s="3" t="s">
        <v>35</v>
      </c>
      <c r="L179" s="3"/>
      <c r="M179" s="9"/>
      <c r="N179" s="6"/>
      <c r="O179" s="11" t="s">
        <v>105</v>
      </c>
    </row>
    <row r="180" spans="8:15" x14ac:dyDescent="0.35">
      <c r="H180" s="14" t="str">
        <f t="shared" ref="H180:H235" si="3">I180&amp;J180&amp;K180&amp;L180&amp;M180&amp;N180</f>
        <v>NoLithium_titanateWith equipment</v>
      </c>
      <c r="I180" s="2" t="s">
        <v>17</v>
      </c>
      <c r="J180" s="2" t="s">
        <v>88</v>
      </c>
      <c r="K180" s="3" t="s">
        <v>37</v>
      </c>
      <c r="L180" s="3"/>
      <c r="M180" s="9"/>
      <c r="N180" s="6"/>
      <c r="O180" s="11" t="s">
        <v>105</v>
      </c>
    </row>
    <row r="181" spans="8:15" x14ac:dyDescent="0.35">
      <c r="H181" s="14" t="str">
        <f t="shared" si="3"/>
        <v xml:space="preserve">NoLithium_titanateWith equipment </v>
      </c>
      <c r="I181" s="2" t="s">
        <v>17</v>
      </c>
      <c r="J181" s="2" t="s">
        <v>88</v>
      </c>
      <c r="K181" s="3" t="s">
        <v>37</v>
      </c>
      <c r="L181" s="3"/>
      <c r="M181" s="3" t="str">
        <f>IF('Battery exemption sheet'!$P$13&gt;0,'Battery exemption sheet'!$P$13," ")</f>
        <v xml:space="preserve"> </v>
      </c>
      <c r="N181" s="6"/>
      <c r="O181" s="11" t="s">
        <v>105</v>
      </c>
    </row>
    <row r="182" spans="8:15" x14ac:dyDescent="0.35">
      <c r="H182" s="14" t="str">
        <f t="shared" si="3"/>
        <v xml:space="preserve">NoLithium_titanateStandalone </v>
      </c>
      <c r="I182" s="2" t="s">
        <v>17</v>
      </c>
      <c r="J182" s="2" t="s">
        <v>88</v>
      </c>
      <c r="K182" s="3" t="s">
        <v>9</v>
      </c>
      <c r="L182" s="3"/>
      <c r="M182" s="3" t="str">
        <f>IF('Battery exemption sheet'!$P$13&gt;0,'Battery exemption sheet'!$P$13," ")</f>
        <v xml:space="preserve"> </v>
      </c>
      <c r="N182" s="6"/>
      <c r="O182" s="11" t="s">
        <v>105</v>
      </c>
    </row>
    <row r="183" spans="8:15" x14ac:dyDescent="0.35">
      <c r="H183" s="14" t="str">
        <f t="shared" si="3"/>
        <v>NoLithium_titanateStandalone</v>
      </c>
      <c r="I183" s="2" t="s">
        <v>17</v>
      </c>
      <c r="J183" s="2" t="s">
        <v>88</v>
      </c>
      <c r="K183" s="3" t="s">
        <v>9</v>
      </c>
      <c r="L183" s="3"/>
      <c r="M183" s="9"/>
      <c r="N183" s="6"/>
      <c r="O183" s="11" t="s">
        <v>105</v>
      </c>
    </row>
    <row r="184" spans="8:15" x14ac:dyDescent="0.35">
      <c r="H184" s="14" t="str">
        <f t="shared" si="3"/>
        <v xml:space="preserve">NoLithium_titanate </v>
      </c>
      <c r="I184" s="2" t="s">
        <v>17</v>
      </c>
      <c r="J184" s="2" t="s">
        <v>88</v>
      </c>
      <c r="K184" s="3"/>
      <c r="L184" s="3"/>
      <c r="M184" s="3" t="str">
        <f>IF('Battery exemption sheet'!$P$13&gt;0,'Battery exemption sheet'!$P$13," ")</f>
        <v xml:space="preserve"> </v>
      </c>
      <c r="N184" s="6"/>
      <c r="O184" s="11" t="s">
        <v>105</v>
      </c>
    </row>
    <row r="185" spans="8:15" x14ac:dyDescent="0.35">
      <c r="H185" s="14" t="str">
        <f t="shared" si="3"/>
        <v>NoLithium_titanate</v>
      </c>
      <c r="I185" s="2" t="s">
        <v>17</v>
      </c>
      <c r="J185" s="2" t="s">
        <v>88</v>
      </c>
      <c r="K185" s="3"/>
      <c r="L185" s="3"/>
      <c r="M185" s="9"/>
      <c r="N185" s="6"/>
      <c r="O185" s="11" t="s">
        <v>105</v>
      </c>
    </row>
    <row r="186" spans="8:15" x14ac:dyDescent="0.35">
      <c r="H186" s="14" t="str">
        <f t="shared" si="3"/>
        <v>Lithium_titanateIn equipment</v>
      </c>
      <c r="I186" s="3"/>
      <c r="J186" s="2" t="s">
        <v>88</v>
      </c>
      <c r="K186" s="3" t="s">
        <v>35</v>
      </c>
      <c r="L186" s="3"/>
      <c r="M186" s="3"/>
      <c r="N186" s="6"/>
      <c r="O186" s="11" t="s">
        <v>105</v>
      </c>
    </row>
    <row r="187" spans="8:15" x14ac:dyDescent="0.35">
      <c r="H187" s="14" t="str">
        <f t="shared" si="3"/>
        <v>Lithium_titanateWith equipment</v>
      </c>
      <c r="I187" s="3"/>
      <c r="J187" s="2" t="s">
        <v>88</v>
      </c>
      <c r="K187" s="3" t="s">
        <v>37</v>
      </c>
      <c r="L187" s="3"/>
      <c r="M187" s="3"/>
      <c r="N187" s="6"/>
      <c r="O187" s="11" t="s">
        <v>105</v>
      </c>
    </row>
    <row r="188" spans="8:15" x14ac:dyDescent="0.35">
      <c r="H188" s="14" t="str">
        <f t="shared" si="3"/>
        <v>Lithium_titanateStandalone</v>
      </c>
      <c r="I188" s="3"/>
      <c r="J188" s="2" t="s">
        <v>88</v>
      </c>
      <c r="K188" s="3" t="s">
        <v>9</v>
      </c>
      <c r="L188" s="3"/>
      <c r="M188" s="3"/>
      <c r="N188" s="6"/>
      <c r="O188" s="11" t="s">
        <v>105</v>
      </c>
    </row>
    <row r="189" spans="8:15" x14ac:dyDescent="0.35">
      <c r="H189" s="14" t="str">
        <f t="shared" si="3"/>
        <v>Yes_18650_In equipment</v>
      </c>
      <c r="I189" s="13" t="s">
        <v>16</v>
      </c>
      <c r="J189" s="3" t="s">
        <v>78</v>
      </c>
      <c r="K189" s="3" t="s">
        <v>35</v>
      </c>
      <c r="L189" s="3"/>
      <c r="M189" s="9"/>
      <c r="N189" s="10"/>
      <c r="O189" s="11" t="s">
        <v>105</v>
      </c>
    </row>
    <row r="190" spans="8:15" x14ac:dyDescent="0.35">
      <c r="H190" s="14" t="str">
        <f t="shared" si="3"/>
        <v>Yes_18650_With equipment</v>
      </c>
      <c r="I190" s="13" t="s">
        <v>16</v>
      </c>
      <c r="J190" s="3" t="s">
        <v>78</v>
      </c>
      <c r="K190" s="3" t="s">
        <v>37</v>
      </c>
      <c r="L190" s="3"/>
      <c r="M190" s="9"/>
      <c r="N190" s="6"/>
      <c r="O190" s="11" t="s">
        <v>105</v>
      </c>
    </row>
    <row r="191" spans="8:15" x14ac:dyDescent="0.35">
      <c r="H191" s="14" t="str">
        <f t="shared" si="3"/>
        <v>Yes_18650_Standalone</v>
      </c>
      <c r="I191" s="3" t="s">
        <v>16</v>
      </c>
      <c r="J191" s="3" t="s">
        <v>78</v>
      </c>
      <c r="K191" s="3" t="s">
        <v>9</v>
      </c>
      <c r="L191" s="3"/>
      <c r="M191" s="9"/>
      <c r="N191" s="6"/>
      <c r="O191" s="11" t="s">
        <v>105</v>
      </c>
    </row>
    <row r="192" spans="8:15" x14ac:dyDescent="0.35">
      <c r="H192" s="14" t="str">
        <f t="shared" si="3"/>
        <v xml:space="preserve">Yes_18650_ </v>
      </c>
      <c r="I192" s="3" t="s">
        <v>16</v>
      </c>
      <c r="J192" s="3" t="s">
        <v>78</v>
      </c>
      <c r="K192" s="3"/>
      <c r="L192" s="3"/>
      <c r="M192" s="3" t="str">
        <f>IF('Battery exemption sheet'!$P$13&gt;0,'Battery exemption sheet'!$P$13," ")</f>
        <v xml:space="preserve"> </v>
      </c>
      <c r="N192" s="6"/>
      <c r="O192" s="11" t="s">
        <v>105</v>
      </c>
    </row>
    <row r="193" spans="8:15" x14ac:dyDescent="0.35">
      <c r="H193" s="14" t="str">
        <f t="shared" si="3"/>
        <v>Yes_18650_</v>
      </c>
      <c r="I193" s="3" t="s">
        <v>16</v>
      </c>
      <c r="J193" s="3" t="s">
        <v>78</v>
      </c>
      <c r="K193" s="3"/>
      <c r="L193" s="3"/>
      <c r="M193" s="9"/>
      <c r="N193" s="6"/>
      <c r="O193" s="11" t="s">
        <v>105</v>
      </c>
    </row>
    <row r="194" spans="8:15" x14ac:dyDescent="0.35">
      <c r="H194" s="14" t="str">
        <f t="shared" si="3"/>
        <v xml:space="preserve">No_18650_In equipment </v>
      </c>
      <c r="I194" s="2" t="s">
        <v>17</v>
      </c>
      <c r="J194" s="3" t="s">
        <v>78</v>
      </c>
      <c r="K194" s="3" t="s">
        <v>35</v>
      </c>
      <c r="L194" s="3"/>
      <c r="M194" s="3" t="str">
        <f>IF('Battery exemption sheet'!$P$13&gt;0,'Battery exemption sheet'!$P$13," ")</f>
        <v xml:space="preserve"> </v>
      </c>
      <c r="N194" s="6"/>
      <c r="O194" s="11" t="s">
        <v>105</v>
      </c>
    </row>
    <row r="195" spans="8:15" x14ac:dyDescent="0.35">
      <c r="H195" s="14" t="str">
        <f t="shared" si="3"/>
        <v>No_18650_In equipment</v>
      </c>
      <c r="I195" s="2" t="s">
        <v>17</v>
      </c>
      <c r="J195" s="3" t="s">
        <v>78</v>
      </c>
      <c r="K195" s="3" t="s">
        <v>35</v>
      </c>
      <c r="L195" s="3"/>
      <c r="M195" s="9"/>
      <c r="N195" s="6"/>
      <c r="O195" s="11" t="s">
        <v>105</v>
      </c>
    </row>
    <row r="196" spans="8:15" x14ac:dyDescent="0.35">
      <c r="H196" s="14" t="str">
        <f t="shared" si="3"/>
        <v>No_18650_With equipment</v>
      </c>
      <c r="I196" s="2" t="s">
        <v>17</v>
      </c>
      <c r="J196" s="3" t="s">
        <v>78</v>
      </c>
      <c r="K196" s="3" t="s">
        <v>37</v>
      </c>
      <c r="L196" s="3"/>
      <c r="M196" s="9"/>
      <c r="N196" s="6"/>
      <c r="O196" s="11" t="s">
        <v>105</v>
      </c>
    </row>
    <row r="197" spans="8:15" x14ac:dyDescent="0.35">
      <c r="H197" s="14" t="str">
        <f t="shared" si="3"/>
        <v xml:space="preserve">No_18650_With equipment </v>
      </c>
      <c r="I197" s="2" t="s">
        <v>17</v>
      </c>
      <c r="J197" s="3" t="s">
        <v>78</v>
      </c>
      <c r="K197" s="3" t="s">
        <v>37</v>
      </c>
      <c r="L197" s="3"/>
      <c r="M197" s="3" t="str">
        <f>IF('Battery exemption sheet'!$P$13&gt;0,'Battery exemption sheet'!$P$13," ")</f>
        <v xml:space="preserve"> </v>
      </c>
      <c r="N197" s="6"/>
      <c r="O197" s="11" t="s">
        <v>105</v>
      </c>
    </row>
    <row r="198" spans="8:15" x14ac:dyDescent="0.35">
      <c r="H198" s="14" t="str">
        <f t="shared" si="3"/>
        <v xml:space="preserve">No_18650_Standalone </v>
      </c>
      <c r="I198" s="2" t="s">
        <v>17</v>
      </c>
      <c r="J198" s="3" t="s">
        <v>78</v>
      </c>
      <c r="K198" s="3" t="s">
        <v>9</v>
      </c>
      <c r="L198" s="3"/>
      <c r="M198" s="3" t="str">
        <f>IF('Battery exemption sheet'!$P$13&gt;0,'Battery exemption sheet'!$P$13," ")</f>
        <v xml:space="preserve"> </v>
      </c>
      <c r="N198" s="6"/>
      <c r="O198" s="11" t="s">
        <v>105</v>
      </c>
    </row>
    <row r="199" spans="8:15" x14ac:dyDescent="0.35">
      <c r="H199" s="14" t="str">
        <f t="shared" si="3"/>
        <v>No_18650_Standalone</v>
      </c>
      <c r="I199" s="2" t="s">
        <v>17</v>
      </c>
      <c r="J199" s="3" t="s">
        <v>78</v>
      </c>
      <c r="K199" s="3" t="s">
        <v>9</v>
      </c>
      <c r="L199" s="3"/>
      <c r="M199" s="9"/>
      <c r="N199" s="6"/>
      <c r="O199" s="11" t="s">
        <v>105</v>
      </c>
    </row>
    <row r="200" spans="8:15" x14ac:dyDescent="0.35">
      <c r="H200" s="14" t="str">
        <f t="shared" si="3"/>
        <v xml:space="preserve">No_18650_ </v>
      </c>
      <c r="I200" s="2" t="s">
        <v>17</v>
      </c>
      <c r="J200" s="3" t="s">
        <v>78</v>
      </c>
      <c r="K200" s="3"/>
      <c r="L200" s="3"/>
      <c r="M200" s="3" t="str">
        <f>IF('Battery exemption sheet'!$P$13&gt;0,'Battery exemption sheet'!$P$13," ")</f>
        <v xml:space="preserve"> </v>
      </c>
      <c r="N200" s="6"/>
      <c r="O200" s="11" t="s">
        <v>105</v>
      </c>
    </row>
    <row r="201" spans="8:15" x14ac:dyDescent="0.35">
      <c r="H201" s="14" t="str">
        <f t="shared" si="3"/>
        <v>No_18650_</v>
      </c>
      <c r="I201" s="2" t="s">
        <v>17</v>
      </c>
      <c r="J201" s="3" t="s">
        <v>78</v>
      </c>
      <c r="K201" s="3"/>
      <c r="L201" s="3"/>
      <c r="M201" s="9"/>
      <c r="N201" s="6"/>
      <c r="O201" s="11" t="s">
        <v>105</v>
      </c>
    </row>
    <row r="202" spans="8:15" x14ac:dyDescent="0.35">
      <c r="H202" s="14" t="str">
        <f t="shared" si="3"/>
        <v>_18650_In equipment</v>
      </c>
      <c r="I202" s="3"/>
      <c r="J202" s="3" t="s">
        <v>78</v>
      </c>
      <c r="K202" s="3" t="s">
        <v>35</v>
      </c>
      <c r="L202" s="3"/>
      <c r="M202" s="3"/>
      <c r="N202" s="6"/>
      <c r="O202" s="11" t="s">
        <v>105</v>
      </c>
    </row>
    <row r="203" spans="8:15" x14ac:dyDescent="0.35">
      <c r="H203" s="14" t="str">
        <f t="shared" si="3"/>
        <v>_18650_With equipment</v>
      </c>
      <c r="I203" s="3"/>
      <c r="J203" s="3" t="s">
        <v>78</v>
      </c>
      <c r="K203" s="3" t="s">
        <v>37</v>
      </c>
      <c r="L203" s="3"/>
      <c r="M203" s="3"/>
      <c r="N203" s="6"/>
      <c r="O203" s="11" t="s">
        <v>105</v>
      </c>
    </row>
    <row r="204" spans="8:15" x14ac:dyDescent="0.35">
      <c r="H204" s="14" t="str">
        <f t="shared" si="3"/>
        <v>_18650_Standalone</v>
      </c>
      <c r="I204" s="3"/>
      <c r="J204" s="3" t="s">
        <v>78</v>
      </c>
      <c r="K204" s="3" t="s">
        <v>9</v>
      </c>
      <c r="L204" s="3"/>
      <c r="M204" s="3"/>
      <c r="N204" s="6"/>
      <c r="O204" s="11" t="s">
        <v>105</v>
      </c>
    </row>
    <row r="205" spans="8:15" x14ac:dyDescent="0.35">
      <c r="H205" s="14" t="str">
        <f t="shared" si="3"/>
        <v>Yes_CR2032_In equipment</v>
      </c>
      <c r="I205" s="13" t="s">
        <v>16</v>
      </c>
      <c r="J205" s="2" t="s">
        <v>99</v>
      </c>
      <c r="K205" s="3" t="s">
        <v>35</v>
      </c>
      <c r="L205" s="3"/>
      <c r="M205" s="6"/>
      <c r="N205" s="6"/>
      <c r="O205" s="7" t="s">
        <v>52</v>
      </c>
    </row>
    <row r="206" spans="8:15" x14ac:dyDescent="0.35">
      <c r="H206" s="14" t="str">
        <f t="shared" si="3"/>
        <v>Yes_CR2032_With equipment</v>
      </c>
      <c r="I206" s="13" t="s">
        <v>16</v>
      </c>
      <c r="J206" s="2" t="s">
        <v>99</v>
      </c>
      <c r="K206" s="3" t="s">
        <v>37</v>
      </c>
      <c r="L206" s="3"/>
      <c r="M206" s="6"/>
      <c r="N206" s="6"/>
      <c r="O206" s="7" t="s">
        <v>52</v>
      </c>
    </row>
    <row r="207" spans="8:15" x14ac:dyDescent="0.35">
      <c r="H207" s="14" t="str">
        <f t="shared" si="3"/>
        <v>Yes_CR2032_Standalone</v>
      </c>
      <c r="I207" s="3" t="s">
        <v>16</v>
      </c>
      <c r="J207" s="2" t="s">
        <v>99</v>
      </c>
      <c r="K207" s="3" t="s">
        <v>9</v>
      </c>
      <c r="L207" s="3"/>
      <c r="M207" s="6"/>
      <c r="N207" s="6"/>
      <c r="O207" s="7" t="s">
        <v>52</v>
      </c>
    </row>
    <row r="208" spans="8:15" x14ac:dyDescent="0.35">
      <c r="H208" s="14" t="str">
        <f t="shared" si="3"/>
        <v>Yes_CR2032_</v>
      </c>
      <c r="I208" s="3" t="s">
        <v>16</v>
      </c>
      <c r="J208" s="2" t="s">
        <v>99</v>
      </c>
      <c r="K208" s="3"/>
      <c r="L208" s="3"/>
      <c r="M208" s="6"/>
      <c r="N208" s="6"/>
      <c r="O208" s="11" t="s">
        <v>105</v>
      </c>
    </row>
    <row r="209" spans="8:15" x14ac:dyDescent="0.35">
      <c r="H209" s="14" t="str">
        <f t="shared" si="3"/>
        <v>Yes_CR2032_</v>
      </c>
      <c r="I209" s="3" t="s">
        <v>16</v>
      </c>
      <c r="J209" s="2" t="s">
        <v>99</v>
      </c>
      <c r="K209" s="9"/>
      <c r="L209" s="9"/>
      <c r="M209" s="6"/>
      <c r="N209" s="6"/>
      <c r="O209" s="11" t="s">
        <v>105</v>
      </c>
    </row>
    <row r="210" spans="8:15" x14ac:dyDescent="0.35">
      <c r="H210" s="14" t="str">
        <f t="shared" si="3"/>
        <v>No_CR2032_In equipment</v>
      </c>
      <c r="I210" s="2" t="s">
        <v>17</v>
      </c>
      <c r="J210" s="2" t="s">
        <v>99</v>
      </c>
      <c r="K210" s="3" t="s">
        <v>35</v>
      </c>
      <c r="L210" s="3"/>
      <c r="M210" s="6"/>
      <c r="N210" s="6"/>
      <c r="O210" s="11" t="s">
        <v>105</v>
      </c>
    </row>
    <row r="211" spans="8:15" x14ac:dyDescent="0.35">
      <c r="H211" s="14" t="str">
        <f t="shared" si="3"/>
        <v>No_CR2032_With equipment</v>
      </c>
      <c r="I211" s="2" t="s">
        <v>17</v>
      </c>
      <c r="J211" s="2" t="s">
        <v>99</v>
      </c>
      <c r="K211" s="3" t="s">
        <v>37</v>
      </c>
      <c r="L211" s="3"/>
      <c r="M211" s="6"/>
      <c r="N211" s="6"/>
      <c r="O211" s="11" t="s">
        <v>105</v>
      </c>
    </row>
    <row r="212" spans="8:15" x14ac:dyDescent="0.35">
      <c r="H212" s="14" t="str">
        <f t="shared" si="3"/>
        <v>No_CR2032_Standalone</v>
      </c>
      <c r="I212" s="2" t="s">
        <v>17</v>
      </c>
      <c r="J212" s="2" t="s">
        <v>99</v>
      </c>
      <c r="K212" s="3" t="s">
        <v>9</v>
      </c>
      <c r="L212" s="3"/>
      <c r="M212" s="6"/>
      <c r="N212" s="6"/>
      <c r="O212" s="11" t="s">
        <v>105</v>
      </c>
    </row>
    <row r="213" spans="8:15" x14ac:dyDescent="0.35">
      <c r="H213" s="14" t="str">
        <f t="shared" si="3"/>
        <v>No_CR2032_</v>
      </c>
      <c r="I213" s="2" t="s">
        <v>17</v>
      </c>
      <c r="J213" s="2" t="s">
        <v>99</v>
      </c>
      <c r="K213" s="3"/>
      <c r="L213" s="3"/>
      <c r="M213" s="6"/>
      <c r="N213" s="6"/>
      <c r="O213" s="11" t="s">
        <v>105</v>
      </c>
    </row>
    <row r="214" spans="8:15" x14ac:dyDescent="0.35">
      <c r="H214" s="14" t="str">
        <f t="shared" si="3"/>
        <v>No_CR2032_</v>
      </c>
      <c r="I214" s="2" t="s">
        <v>17</v>
      </c>
      <c r="J214" s="2" t="s">
        <v>99</v>
      </c>
      <c r="K214" s="9"/>
      <c r="L214" s="9"/>
      <c r="M214" s="6"/>
      <c r="N214" s="6"/>
      <c r="O214" s="11" t="s">
        <v>105</v>
      </c>
    </row>
    <row r="215" spans="8:15" x14ac:dyDescent="0.35">
      <c r="H215" s="14" t="str">
        <f t="shared" si="3"/>
        <v>YesLithium_thionyl_chlorideIn equipment</v>
      </c>
      <c r="I215" s="13" t="s">
        <v>16</v>
      </c>
      <c r="J215" s="2" t="s">
        <v>89</v>
      </c>
      <c r="K215" s="3" t="s">
        <v>35</v>
      </c>
      <c r="L215" s="3"/>
      <c r="M215" s="6"/>
      <c r="N215" s="6"/>
      <c r="O215" s="7" t="s">
        <v>52</v>
      </c>
    </row>
    <row r="216" spans="8:15" x14ac:dyDescent="0.35">
      <c r="H216" s="14" t="str">
        <f t="shared" si="3"/>
        <v>YesLithium_thionyl_chlorideWith equipment</v>
      </c>
      <c r="I216" s="13" t="s">
        <v>16</v>
      </c>
      <c r="J216" s="2" t="s">
        <v>89</v>
      </c>
      <c r="K216" s="3" t="s">
        <v>37</v>
      </c>
      <c r="L216" s="3"/>
      <c r="M216" s="6"/>
      <c r="N216" s="6"/>
      <c r="O216" s="7" t="s">
        <v>52</v>
      </c>
    </row>
    <row r="217" spans="8:15" x14ac:dyDescent="0.35">
      <c r="H217" s="14" t="str">
        <f t="shared" si="3"/>
        <v>YesLithium_thionyl_chlorideStandalone</v>
      </c>
      <c r="I217" s="3" t="s">
        <v>16</v>
      </c>
      <c r="J217" s="2" t="s">
        <v>89</v>
      </c>
      <c r="K217" s="3" t="s">
        <v>9</v>
      </c>
      <c r="L217" s="3"/>
      <c r="M217" s="6"/>
      <c r="N217" s="6"/>
      <c r="O217" s="7" t="s">
        <v>52</v>
      </c>
    </row>
    <row r="218" spans="8:15" x14ac:dyDescent="0.35">
      <c r="H218" s="14" t="str">
        <f t="shared" si="3"/>
        <v>YesLithium_thionyl_chloride</v>
      </c>
      <c r="I218" s="3" t="s">
        <v>16</v>
      </c>
      <c r="J218" s="2" t="s">
        <v>89</v>
      </c>
      <c r="K218" s="3"/>
      <c r="L218" s="3"/>
      <c r="M218" s="6"/>
      <c r="N218" s="6"/>
      <c r="O218" s="11" t="s">
        <v>105</v>
      </c>
    </row>
    <row r="219" spans="8:15" x14ac:dyDescent="0.35">
      <c r="H219" s="14" t="str">
        <f t="shared" si="3"/>
        <v>YesLithium_thionyl_chloride</v>
      </c>
      <c r="I219" s="3" t="s">
        <v>16</v>
      </c>
      <c r="J219" s="2" t="s">
        <v>89</v>
      </c>
      <c r="K219" s="9"/>
      <c r="L219" s="9"/>
      <c r="M219" s="6"/>
      <c r="N219" s="6"/>
      <c r="O219" s="11" t="s">
        <v>105</v>
      </c>
    </row>
    <row r="220" spans="8:15" x14ac:dyDescent="0.35">
      <c r="H220" s="14" t="str">
        <f t="shared" si="3"/>
        <v>NoLithium_thionyl_chlorideIn equipment</v>
      </c>
      <c r="I220" s="2" t="s">
        <v>17</v>
      </c>
      <c r="J220" s="2" t="s">
        <v>89</v>
      </c>
      <c r="K220" s="3" t="s">
        <v>35</v>
      </c>
      <c r="L220" s="3"/>
      <c r="M220" s="6"/>
      <c r="N220" s="6"/>
      <c r="O220" s="11" t="s">
        <v>105</v>
      </c>
    </row>
    <row r="221" spans="8:15" x14ac:dyDescent="0.35">
      <c r="H221" s="14" t="str">
        <f t="shared" si="3"/>
        <v>NoLithium_thionyl_chlorideWith equipment</v>
      </c>
      <c r="I221" s="2" t="s">
        <v>17</v>
      </c>
      <c r="J221" s="2" t="s">
        <v>89</v>
      </c>
      <c r="K221" s="3" t="s">
        <v>37</v>
      </c>
      <c r="L221" s="3"/>
      <c r="M221" s="6"/>
      <c r="N221" s="6"/>
      <c r="O221" s="11" t="s">
        <v>105</v>
      </c>
    </row>
    <row r="222" spans="8:15" x14ac:dyDescent="0.35">
      <c r="H222" s="14" t="str">
        <f t="shared" si="3"/>
        <v>NoLithium_thionyl_chlorideStandalone</v>
      </c>
      <c r="I222" s="2" t="s">
        <v>17</v>
      </c>
      <c r="J222" s="2" t="s">
        <v>89</v>
      </c>
      <c r="K222" s="3" t="s">
        <v>9</v>
      </c>
      <c r="L222" s="3"/>
      <c r="M222" s="6"/>
      <c r="N222" s="6"/>
      <c r="O222" s="11" t="s">
        <v>105</v>
      </c>
    </row>
    <row r="223" spans="8:15" x14ac:dyDescent="0.35">
      <c r="H223" s="14" t="str">
        <f t="shared" si="3"/>
        <v>NoLithium_thionyl_chloride</v>
      </c>
      <c r="I223" s="2" t="s">
        <v>17</v>
      </c>
      <c r="J223" s="2" t="s">
        <v>89</v>
      </c>
      <c r="K223" s="3"/>
      <c r="L223" s="3"/>
      <c r="M223" s="6"/>
      <c r="N223" s="6"/>
      <c r="O223" s="11" t="s">
        <v>105</v>
      </c>
    </row>
    <row r="224" spans="8:15" x14ac:dyDescent="0.35">
      <c r="H224" s="14" t="str">
        <f t="shared" si="3"/>
        <v>NoLithium_thionyl_chloride</v>
      </c>
      <c r="I224" s="2" t="s">
        <v>17</v>
      </c>
      <c r="J224" s="2" t="s">
        <v>89</v>
      </c>
      <c r="K224" s="9"/>
      <c r="L224" s="9"/>
      <c r="M224" s="6"/>
      <c r="N224" s="6"/>
      <c r="O224" s="11" t="s">
        <v>105</v>
      </c>
    </row>
    <row r="225" spans="8:15" x14ac:dyDescent="0.35">
      <c r="H225" s="14" t="str">
        <f t="shared" si="3"/>
        <v>YesZinc_air</v>
      </c>
      <c r="I225" s="2" t="s">
        <v>16</v>
      </c>
      <c r="J225" s="2" t="s">
        <v>95</v>
      </c>
      <c r="K225" s="4"/>
      <c r="L225" s="4"/>
      <c r="M225" s="5"/>
      <c r="N225" s="6"/>
      <c r="O225" s="7" t="s">
        <v>52</v>
      </c>
    </row>
    <row r="226" spans="8:15" x14ac:dyDescent="0.35">
      <c r="H226" s="14" t="str">
        <f t="shared" si="3"/>
        <v>YesZinc_airIn equipment</v>
      </c>
      <c r="I226" s="3" t="s">
        <v>16</v>
      </c>
      <c r="J226" s="2" t="s">
        <v>95</v>
      </c>
      <c r="K226" s="3" t="s">
        <v>35</v>
      </c>
      <c r="L226" s="3"/>
      <c r="M226" s="3"/>
      <c r="N226" s="6"/>
      <c r="O226" s="7" t="s">
        <v>52</v>
      </c>
    </row>
    <row r="227" spans="8:15" x14ac:dyDescent="0.35">
      <c r="H227" s="14" t="str">
        <f t="shared" si="3"/>
        <v>YesZinc_airWith equipment</v>
      </c>
      <c r="I227" s="3" t="s">
        <v>16</v>
      </c>
      <c r="J227" s="2" t="s">
        <v>95</v>
      </c>
      <c r="K227" s="3" t="s">
        <v>37</v>
      </c>
      <c r="L227" s="3"/>
      <c r="M227" s="3"/>
      <c r="N227" s="6"/>
      <c r="O227" s="7" t="s">
        <v>52</v>
      </c>
    </row>
    <row r="228" spans="8:15" x14ac:dyDescent="0.35">
      <c r="H228" s="14" t="str">
        <f t="shared" si="3"/>
        <v>YesZinc_airStandalone</v>
      </c>
      <c r="I228" s="3" t="s">
        <v>16</v>
      </c>
      <c r="J228" s="2" t="s">
        <v>95</v>
      </c>
      <c r="K228" s="3" t="s">
        <v>9</v>
      </c>
      <c r="L228" s="3"/>
      <c r="M228" s="3"/>
      <c r="N228" s="6"/>
      <c r="O228" s="7" t="s">
        <v>52</v>
      </c>
    </row>
    <row r="229" spans="8:15" x14ac:dyDescent="0.35">
      <c r="H229" s="14" t="str">
        <f t="shared" si="3"/>
        <v>Zinc_air</v>
      </c>
      <c r="I229" s="3"/>
      <c r="J229" s="2" t="s">
        <v>95</v>
      </c>
      <c r="K229" s="6"/>
      <c r="L229" s="6"/>
      <c r="M229" s="6"/>
      <c r="N229" s="6"/>
      <c r="O229" s="11" t="s">
        <v>105</v>
      </c>
    </row>
    <row r="230" spans="8:15" x14ac:dyDescent="0.35">
      <c r="H230" s="14" t="str">
        <f t="shared" si="3"/>
        <v>YesCarbon_Zinc</v>
      </c>
      <c r="I230" s="2" t="s">
        <v>16</v>
      </c>
      <c r="J230" s="2" t="s">
        <v>90</v>
      </c>
      <c r="K230" s="4"/>
      <c r="L230" s="4"/>
      <c r="M230" s="5"/>
      <c r="N230" s="6"/>
      <c r="O230" s="7" t="s">
        <v>52</v>
      </c>
    </row>
    <row r="231" spans="8:15" x14ac:dyDescent="0.35">
      <c r="H231" s="14" t="str">
        <f t="shared" si="3"/>
        <v>YesCarbon_ZincIn equipment</v>
      </c>
      <c r="I231" s="3" t="s">
        <v>16</v>
      </c>
      <c r="J231" s="2" t="s">
        <v>90</v>
      </c>
      <c r="K231" s="3" t="s">
        <v>35</v>
      </c>
      <c r="L231" s="3"/>
      <c r="M231" s="3"/>
      <c r="N231" s="6"/>
      <c r="O231" s="7" t="s">
        <v>52</v>
      </c>
    </row>
    <row r="232" spans="8:15" x14ac:dyDescent="0.35">
      <c r="H232" s="14" t="str">
        <f t="shared" si="3"/>
        <v>YesCarbon_ZincWith equipment</v>
      </c>
      <c r="I232" s="3" t="s">
        <v>16</v>
      </c>
      <c r="J232" s="2" t="s">
        <v>90</v>
      </c>
      <c r="K232" s="3" t="s">
        <v>37</v>
      </c>
      <c r="L232" s="3"/>
      <c r="M232" s="3"/>
      <c r="N232" s="6"/>
      <c r="O232" s="7" t="s">
        <v>52</v>
      </c>
    </row>
    <row r="233" spans="8:15" x14ac:dyDescent="0.35">
      <c r="H233" s="14" t="str">
        <f t="shared" si="3"/>
        <v>YesCarbon_ZincStandalone</v>
      </c>
      <c r="I233" s="3" t="s">
        <v>16</v>
      </c>
      <c r="J233" s="2" t="s">
        <v>90</v>
      </c>
      <c r="K233" s="3" t="s">
        <v>9</v>
      </c>
      <c r="L233" s="3"/>
      <c r="M233" s="3"/>
      <c r="N233" s="6"/>
      <c r="O233" s="7" t="s">
        <v>52</v>
      </c>
    </row>
    <row r="234" spans="8:15" x14ac:dyDescent="0.35">
      <c r="H234" s="14" t="str">
        <f t="shared" si="3"/>
        <v>Carbon_Zinc</v>
      </c>
      <c r="I234" s="3"/>
      <c r="J234" s="2" t="s">
        <v>90</v>
      </c>
      <c r="K234" s="6"/>
      <c r="L234" s="6"/>
      <c r="M234" s="6"/>
      <c r="N234" s="6"/>
      <c r="O234" s="11" t="s">
        <v>105</v>
      </c>
    </row>
    <row r="235" spans="8:15" x14ac:dyDescent="0.35">
      <c r="H235" s="14" t="str">
        <f t="shared" si="3"/>
        <v>Yes_LR44_</v>
      </c>
      <c r="I235" s="2" t="s">
        <v>16</v>
      </c>
      <c r="J235" s="2" t="s">
        <v>98</v>
      </c>
      <c r="K235" s="4"/>
      <c r="L235" s="4"/>
      <c r="M235" s="5"/>
      <c r="N235" s="6"/>
      <c r="O235" s="7" t="s">
        <v>52</v>
      </c>
    </row>
    <row r="236" spans="8:15" x14ac:dyDescent="0.35">
      <c r="H236" s="14" t="str">
        <f t="shared" ref="H236:H295" si="4">I236&amp;J236&amp;K236&amp;L236&amp;M236&amp;N236</f>
        <v>Yes_LR44_In equipment</v>
      </c>
      <c r="I236" s="3" t="s">
        <v>16</v>
      </c>
      <c r="J236" s="2" t="s">
        <v>98</v>
      </c>
      <c r="K236" s="3" t="s">
        <v>35</v>
      </c>
      <c r="L236" s="3"/>
      <c r="M236" s="3"/>
      <c r="N236" s="6"/>
      <c r="O236" s="7" t="s">
        <v>52</v>
      </c>
    </row>
    <row r="237" spans="8:15" x14ac:dyDescent="0.35">
      <c r="H237" s="14" t="str">
        <f t="shared" si="4"/>
        <v>Yes_LR44_With equipment</v>
      </c>
      <c r="I237" s="3" t="s">
        <v>16</v>
      </c>
      <c r="J237" s="2" t="s">
        <v>98</v>
      </c>
      <c r="K237" s="3" t="s">
        <v>37</v>
      </c>
      <c r="L237" s="3"/>
      <c r="M237" s="3"/>
      <c r="N237" s="6"/>
      <c r="O237" s="7" t="s">
        <v>52</v>
      </c>
    </row>
    <row r="238" spans="8:15" x14ac:dyDescent="0.35">
      <c r="H238" s="14" t="str">
        <f t="shared" si="4"/>
        <v>Yes_LR44_Standalone</v>
      </c>
      <c r="I238" s="3" t="s">
        <v>16</v>
      </c>
      <c r="J238" s="2" t="s">
        <v>98</v>
      </c>
      <c r="K238" s="3" t="s">
        <v>9</v>
      </c>
      <c r="L238" s="3"/>
      <c r="M238" s="3"/>
      <c r="N238" s="6"/>
      <c r="O238" s="7" t="s">
        <v>52</v>
      </c>
    </row>
    <row r="239" spans="8:15" x14ac:dyDescent="0.35">
      <c r="H239" s="14" t="str">
        <f t="shared" si="4"/>
        <v>_LR44_</v>
      </c>
      <c r="I239" s="3"/>
      <c r="J239" s="2" t="s">
        <v>98</v>
      </c>
      <c r="K239" s="6"/>
      <c r="L239" s="6"/>
      <c r="M239" s="6"/>
      <c r="N239" s="6"/>
      <c r="O239" s="11" t="s">
        <v>105</v>
      </c>
    </row>
    <row r="240" spans="8:15" x14ac:dyDescent="0.35">
      <c r="H240" s="14" t="str">
        <f t="shared" si="4"/>
        <v xml:space="preserve">YesLithium_IonIn equipmentSingle_cell </v>
      </c>
      <c r="I240" s="3" t="s">
        <v>16</v>
      </c>
      <c r="J240" s="2" t="s">
        <v>79</v>
      </c>
      <c r="K240" s="3" t="s">
        <v>35</v>
      </c>
      <c r="L240" s="3" t="s">
        <v>81</v>
      </c>
      <c r="M240" s="3" t="str">
        <f>IF('Battery exemption sheet'!$P$14&gt;0,'Battery exemption sheet'!$P$14," ")</f>
        <v xml:space="preserve"> </v>
      </c>
      <c r="N240" s="6"/>
      <c r="O240" s="7" t="s">
        <v>52</v>
      </c>
    </row>
    <row r="241" spans="8:15" x14ac:dyDescent="0.35">
      <c r="H241" s="14" t="str">
        <f t="shared" si="4"/>
        <v xml:space="preserve">YesLithium_IonWith equipmentSingle_cell </v>
      </c>
      <c r="I241" s="3" t="s">
        <v>16</v>
      </c>
      <c r="J241" s="2" t="s">
        <v>79</v>
      </c>
      <c r="K241" s="3" t="s">
        <v>37</v>
      </c>
      <c r="L241" s="3" t="s">
        <v>81</v>
      </c>
      <c r="M241" s="3" t="str">
        <f>IF('Battery exemption sheet'!$P$14&gt;0,'Battery exemption sheet'!$P$14," ")</f>
        <v xml:space="preserve"> </v>
      </c>
      <c r="N241" s="6"/>
      <c r="O241" s="7" t="s">
        <v>52</v>
      </c>
    </row>
    <row r="242" spans="8:15" x14ac:dyDescent="0.35">
      <c r="H242" s="14" t="str">
        <f t="shared" si="4"/>
        <v xml:space="preserve">YesLithium_IonStandaloneSingle_cell </v>
      </c>
      <c r="I242" s="3" t="s">
        <v>16</v>
      </c>
      <c r="J242" s="2" t="s">
        <v>79</v>
      </c>
      <c r="K242" s="3" t="s">
        <v>9</v>
      </c>
      <c r="L242" s="3" t="s">
        <v>81</v>
      </c>
      <c r="M242" s="3" t="str">
        <f>IF('Battery exemption sheet'!$P$14&gt;0,'Battery exemption sheet'!$P$14," ")</f>
        <v xml:space="preserve"> </v>
      </c>
      <c r="N242" s="6"/>
      <c r="O242" s="7" t="s">
        <v>52</v>
      </c>
    </row>
    <row r="243" spans="8:15" x14ac:dyDescent="0.35">
      <c r="H243" s="14" t="str">
        <f t="shared" si="4"/>
        <v xml:space="preserve">YesLithium_PolymerIn equipmentSingle_cell </v>
      </c>
      <c r="I243" s="3" t="s">
        <v>16</v>
      </c>
      <c r="J243" s="2" t="s">
        <v>85</v>
      </c>
      <c r="K243" s="3" t="s">
        <v>35</v>
      </c>
      <c r="L243" s="3" t="s">
        <v>81</v>
      </c>
      <c r="M243" s="3" t="str">
        <f>IF('Battery exemption sheet'!$P$14&gt;0,'Battery exemption sheet'!$P$14," ")</f>
        <v xml:space="preserve"> </v>
      </c>
      <c r="N243" s="6"/>
      <c r="O243" s="7" t="s">
        <v>52</v>
      </c>
    </row>
    <row r="244" spans="8:15" x14ac:dyDescent="0.35">
      <c r="H244" s="14" t="str">
        <f t="shared" si="4"/>
        <v xml:space="preserve">YesLithium_PolymerWith equipmentSingle_cell </v>
      </c>
      <c r="I244" s="3" t="s">
        <v>16</v>
      </c>
      <c r="J244" s="2" t="s">
        <v>85</v>
      </c>
      <c r="K244" s="3" t="s">
        <v>37</v>
      </c>
      <c r="L244" s="3" t="s">
        <v>81</v>
      </c>
      <c r="M244" s="3" t="str">
        <f>IF('Battery exemption sheet'!$P$14&gt;0,'Battery exemption sheet'!$P$14," ")</f>
        <v xml:space="preserve"> </v>
      </c>
      <c r="N244" s="6"/>
      <c r="O244" s="7" t="s">
        <v>52</v>
      </c>
    </row>
    <row r="245" spans="8:15" x14ac:dyDescent="0.35">
      <c r="H245" s="14" t="str">
        <f t="shared" si="4"/>
        <v xml:space="preserve">YesLithium_PolymerStandaloneSingle_cell </v>
      </c>
      <c r="I245" s="3" t="s">
        <v>16</v>
      </c>
      <c r="J245" s="2" t="s">
        <v>85</v>
      </c>
      <c r="K245" s="3" t="s">
        <v>9</v>
      </c>
      <c r="L245" s="3" t="s">
        <v>81</v>
      </c>
      <c r="M245" s="3" t="str">
        <f>IF('Battery exemption sheet'!$P$14&gt;0,'Battery exemption sheet'!$P$14," ")</f>
        <v xml:space="preserve"> </v>
      </c>
      <c r="N245" s="6"/>
      <c r="O245" s="7" t="s">
        <v>52</v>
      </c>
    </row>
    <row r="246" spans="8:15" x14ac:dyDescent="0.35">
      <c r="H246" s="14" t="str">
        <f t="shared" si="4"/>
        <v xml:space="preserve">YesLithium_cobalt_oxideIn equipmentSingle_cell </v>
      </c>
      <c r="I246" s="3" t="s">
        <v>16</v>
      </c>
      <c r="J246" s="2" t="s">
        <v>84</v>
      </c>
      <c r="K246" s="3" t="s">
        <v>35</v>
      </c>
      <c r="L246" s="3" t="s">
        <v>81</v>
      </c>
      <c r="M246" s="3" t="str">
        <f>IF('Battery exemption sheet'!$P$14&gt;0,'Battery exemption sheet'!$P$14," ")</f>
        <v xml:space="preserve"> </v>
      </c>
      <c r="N246" s="6"/>
      <c r="O246" s="7" t="s">
        <v>52</v>
      </c>
    </row>
    <row r="247" spans="8:15" x14ac:dyDescent="0.35">
      <c r="H247" s="14" t="str">
        <f t="shared" si="4"/>
        <v xml:space="preserve">YesLithium_cobalt_oxideWith equipmentSingle_cell </v>
      </c>
      <c r="I247" s="3" t="s">
        <v>16</v>
      </c>
      <c r="J247" s="2" t="s">
        <v>84</v>
      </c>
      <c r="K247" s="3" t="s">
        <v>37</v>
      </c>
      <c r="L247" s="3" t="s">
        <v>81</v>
      </c>
      <c r="M247" s="3" t="str">
        <f>IF('Battery exemption sheet'!$P$14&gt;0,'Battery exemption sheet'!$P$14," ")</f>
        <v xml:space="preserve"> </v>
      </c>
      <c r="N247" s="6"/>
      <c r="O247" s="7" t="s">
        <v>52</v>
      </c>
    </row>
    <row r="248" spans="8:15" x14ac:dyDescent="0.35">
      <c r="H248" s="14" t="str">
        <f t="shared" si="4"/>
        <v xml:space="preserve">YesLithium_cobalt_oxideStandaloneSingle_cell </v>
      </c>
      <c r="I248" s="3" t="s">
        <v>16</v>
      </c>
      <c r="J248" s="2" t="s">
        <v>84</v>
      </c>
      <c r="K248" s="3" t="s">
        <v>9</v>
      </c>
      <c r="L248" s="3" t="s">
        <v>81</v>
      </c>
      <c r="M248" s="3" t="str">
        <f>IF('Battery exemption sheet'!$P$14&gt;0,'Battery exemption sheet'!$P$14," ")</f>
        <v xml:space="preserve"> </v>
      </c>
      <c r="N248" s="6"/>
      <c r="O248" s="7" t="s">
        <v>52</v>
      </c>
    </row>
    <row r="249" spans="8:15" ht="29" x14ac:dyDescent="0.35">
      <c r="H249" s="14" t="str">
        <f t="shared" si="4"/>
        <v xml:space="preserve">YesLithium_nickel_manganese_cobalt_oxideIn equipmentSingle_cell </v>
      </c>
      <c r="I249" s="3" t="s">
        <v>16</v>
      </c>
      <c r="J249" s="2" t="s">
        <v>87</v>
      </c>
      <c r="K249" s="3" t="s">
        <v>35</v>
      </c>
      <c r="L249" s="3" t="s">
        <v>81</v>
      </c>
      <c r="M249" s="3" t="str">
        <f>IF('Battery exemption sheet'!$P$14&gt;0,'Battery exemption sheet'!$P$14," ")</f>
        <v xml:space="preserve"> </v>
      </c>
      <c r="N249" s="6"/>
      <c r="O249" s="7" t="s">
        <v>52</v>
      </c>
    </row>
    <row r="250" spans="8:15" ht="29" x14ac:dyDescent="0.35">
      <c r="H250" s="14" t="str">
        <f t="shared" si="4"/>
        <v xml:space="preserve">YesLithium_nickel_manganese_cobalt_oxideWith equipmentSingle_cell </v>
      </c>
      <c r="I250" s="3" t="s">
        <v>16</v>
      </c>
      <c r="J250" s="2" t="s">
        <v>87</v>
      </c>
      <c r="K250" s="3" t="s">
        <v>37</v>
      </c>
      <c r="L250" s="3" t="s">
        <v>81</v>
      </c>
      <c r="M250" s="3" t="str">
        <f>IF('Battery exemption sheet'!$P$14&gt;0,'Battery exemption sheet'!$P$14," ")</f>
        <v xml:space="preserve"> </v>
      </c>
      <c r="N250" s="6"/>
      <c r="O250" s="7" t="s">
        <v>52</v>
      </c>
    </row>
    <row r="251" spans="8:15" ht="29" x14ac:dyDescent="0.35">
      <c r="H251" s="14" t="str">
        <f t="shared" si="4"/>
        <v xml:space="preserve">YesLithium_nickel_manganese_cobalt_oxideStandaloneSingle_cell </v>
      </c>
      <c r="I251" s="3" t="s">
        <v>16</v>
      </c>
      <c r="J251" s="2" t="s">
        <v>87</v>
      </c>
      <c r="K251" s="3" t="s">
        <v>9</v>
      </c>
      <c r="L251" s="3" t="s">
        <v>81</v>
      </c>
      <c r="M251" s="3" t="str">
        <f>IF('Battery exemption sheet'!$P$14&gt;0,'Battery exemption sheet'!$P$14," ")</f>
        <v xml:space="preserve"> </v>
      </c>
      <c r="N251" s="6"/>
      <c r="O251" s="7" t="s">
        <v>52</v>
      </c>
    </row>
    <row r="252" spans="8:15" x14ac:dyDescent="0.35">
      <c r="H252" s="14" t="str">
        <f t="shared" si="4"/>
        <v xml:space="preserve">YesLithium_iron_phosphateIn equipmentSingle_cell </v>
      </c>
      <c r="I252" s="3" t="s">
        <v>16</v>
      </c>
      <c r="J252" s="2" t="s">
        <v>86</v>
      </c>
      <c r="K252" s="3" t="s">
        <v>35</v>
      </c>
      <c r="L252" s="3" t="s">
        <v>81</v>
      </c>
      <c r="M252" s="3" t="str">
        <f>IF('Battery exemption sheet'!$P$14&gt;0,'Battery exemption sheet'!$P$14," ")</f>
        <v xml:space="preserve"> </v>
      </c>
      <c r="N252" s="6"/>
      <c r="O252" s="7" t="s">
        <v>52</v>
      </c>
    </row>
    <row r="253" spans="8:15" x14ac:dyDescent="0.35">
      <c r="H253" s="14" t="str">
        <f t="shared" si="4"/>
        <v xml:space="preserve">YesLithium_iron_phosphateWith equipmentSingle_cell </v>
      </c>
      <c r="I253" s="3" t="s">
        <v>16</v>
      </c>
      <c r="J253" s="2" t="s">
        <v>86</v>
      </c>
      <c r="K253" s="3" t="s">
        <v>37</v>
      </c>
      <c r="L253" s="3" t="s">
        <v>81</v>
      </c>
      <c r="M253" s="3" t="str">
        <f>IF('Battery exemption sheet'!$P$14&gt;0,'Battery exemption sheet'!$P$14," ")</f>
        <v xml:space="preserve"> </v>
      </c>
      <c r="N253" s="6"/>
      <c r="O253" s="7" t="s">
        <v>52</v>
      </c>
    </row>
    <row r="254" spans="8:15" x14ac:dyDescent="0.35">
      <c r="H254" s="14" t="str">
        <f t="shared" si="4"/>
        <v xml:space="preserve">YesLithium_iron_phosphateStandaloneSingle_cell </v>
      </c>
      <c r="I254" s="3" t="s">
        <v>16</v>
      </c>
      <c r="J254" s="2" t="s">
        <v>86</v>
      </c>
      <c r="K254" s="3" t="s">
        <v>9</v>
      </c>
      <c r="L254" s="3" t="s">
        <v>81</v>
      </c>
      <c r="M254" s="3" t="str">
        <f>IF('Battery exemption sheet'!$P$14&gt;0,'Battery exemption sheet'!$P$14," ")</f>
        <v xml:space="preserve"> </v>
      </c>
      <c r="N254" s="6"/>
      <c r="O254" s="7" t="s">
        <v>52</v>
      </c>
    </row>
    <row r="255" spans="8:15" x14ac:dyDescent="0.35">
      <c r="H255" s="14" t="str">
        <f t="shared" si="4"/>
        <v xml:space="preserve">YesLithium_titanateIn equipmentSingle_cell </v>
      </c>
      <c r="I255" s="3" t="s">
        <v>16</v>
      </c>
      <c r="J255" s="2" t="s">
        <v>88</v>
      </c>
      <c r="K255" s="3" t="s">
        <v>35</v>
      </c>
      <c r="L255" s="3" t="s">
        <v>81</v>
      </c>
      <c r="M255" s="3" t="str">
        <f>IF('Battery exemption sheet'!$P$14&gt;0,'Battery exemption sheet'!$P$14," ")</f>
        <v xml:space="preserve"> </v>
      </c>
      <c r="N255" s="6"/>
      <c r="O255" s="7" t="s">
        <v>52</v>
      </c>
    </row>
    <row r="256" spans="8:15" x14ac:dyDescent="0.35">
      <c r="H256" s="14" t="str">
        <f t="shared" si="4"/>
        <v xml:space="preserve">YesLithium_titanateWith equipmentSingle_cell </v>
      </c>
      <c r="I256" s="3" t="s">
        <v>16</v>
      </c>
      <c r="J256" s="2" t="s">
        <v>88</v>
      </c>
      <c r="K256" s="3" t="s">
        <v>37</v>
      </c>
      <c r="L256" s="3" t="s">
        <v>81</v>
      </c>
      <c r="M256" s="3" t="str">
        <f>IF('Battery exemption sheet'!$P$14&gt;0,'Battery exemption sheet'!$P$14," ")</f>
        <v xml:space="preserve"> </v>
      </c>
      <c r="N256" s="6"/>
      <c r="O256" s="7" t="s">
        <v>52</v>
      </c>
    </row>
    <row r="257" spans="8:15" x14ac:dyDescent="0.35">
      <c r="H257" s="14" t="str">
        <f t="shared" si="4"/>
        <v xml:space="preserve">YesLithium_titanateStandaloneSingle_cell </v>
      </c>
      <c r="I257" s="3" t="s">
        <v>16</v>
      </c>
      <c r="J257" s="2" t="s">
        <v>88</v>
      </c>
      <c r="K257" s="3" t="s">
        <v>9</v>
      </c>
      <c r="L257" s="3" t="s">
        <v>81</v>
      </c>
      <c r="M257" s="3" t="str">
        <f>IF('Battery exemption sheet'!$P$14&gt;0,'Battery exemption sheet'!$P$14," ")</f>
        <v xml:space="preserve"> </v>
      </c>
      <c r="N257" s="6"/>
      <c r="O257" s="7" t="s">
        <v>52</v>
      </c>
    </row>
    <row r="258" spans="8:15" x14ac:dyDescent="0.35">
      <c r="H258" s="14" t="str">
        <f t="shared" si="4"/>
        <v xml:space="preserve">Yes_18650_In equipmentSingle_cell </v>
      </c>
      <c r="I258" s="3" t="s">
        <v>16</v>
      </c>
      <c r="J258" s="3" t="s">
        <v>78</v>
      </c>
      <c r="K258" s="3" t="s">
        <v>35</v>
      </c>
      <c r="L258" s="3" t="s">
        <v>81</v>
      </c>
      <c r="M258" s="3" t="str">
        <f>IF('Battery exemption sheet'!$P$14&gt;0,'Battery exemption sheet'!$P$14," ")</f>
        <v xml:space="preserve"> </v>
      </c>
      <c r="N258" s="6"/>
      <c r="O258" s="7" t="s">
        <v>52</v>
      </c>
    </row>
    <row r="259" spans="8:15" x14ac:dyDescent="0.35">
      <c r="H259" s="14" t="str">
        <f t="shared" si="4"/>
        <v xml:space="preserve">Yes_18650_With equipmentSingle_cell </v>
      </c>
      <c r="I259" s="3" t="s">
        <v>16</v>
      </c>
      <c r="J259" s="3" t="s">
        <v>78</v>
      </c>
      <c r="K259" s="3" t="s">
        <v>37</v>
      </c>
      <c r="L259" s="3" t="s">
        <v>81</v>
      </c>
      <c r="M259" s="3" t="str">
        <f>IF('Battery exemption sheet'!$P$14&gt;0,'Battery exemption sheet'!$P$14," ")</f>
        <v xml:space="preserve"> </v>
      </c>
      <c r="N259" s="6"/>
      <c r="O259" s="7" t="s">
        <v>52</v>
      </c>
    </row>
    <row r="260" spans="8:15" x14ac:dyDescent="0.35">
      <c r="H260" s="14" t="str">
        <f t="shared" si="4"/>
        <v xml:space="preserve">Yes_18650_StandaloneSingle_cell </v>
      </c>
      <c r="I260" s="3" t="s">
        <v>16</v>
      </c>
      <c r="J260" s="3" t="s">
        <v>78</v>
      </c>
      <c r="K260" s="3" t="s">
        <v>9</v>
      </c>
      <c r="L260" s="3" t="s">
        <v>81</v>
      </c>
      <c r="M260" s="3" t="str">
        <f>IF('Battery exemption sheet'!$P$14&gt;0,'Battery exemption sheet'!$P$14," ")</f>
        <v xml:space="preserve"> </v>
      </c>
      <c r="N260" s="6"/>
      <c r="O260" s="7" t="s">
        <v>52</v>
      </c>
    </row>
    <row r="261" spans="8:15" x14ac:dyDescent="0.35">
      <c r="H261" s="14" t="str">
        <f t="shared" si="4"/>
        <v xml:space="preserve">YesLithium_IonIn equipmentSingle_cell </v>
      </c>
      <c r="I261" s="3" t="s">
        <v>16</v>
      </c>
      <c r="J261" s="2" t="s">
        <v>79</v>
      </c>
      <c r="K261" s="3" t="s">
        <v>35</v>
      </c>
      <c r="L261" s="3" t="s">
        <v>81</v>
      </c>
      <c r="M261" s="3" t="str">
        <f>IF('Battery exemption sheet'!$P$15&gt;0,'Battery exemption sheet'!$P$15," ")</f>
        <v xml:space="preserve"> </v>
      </c>
      <c r="N261" s="6"/>
      <c r="O261" s="7" t="s">
        <v>52</v>
      </c>
    </row>
    <row r="262" spans="8:15" x14ac:dyDescent="0.35">
      <c r="H262" s="14" t="str">
        <f t="shared" si="4"/>
        <v xml:space="preserve">YesLithium_IonWith equipmentSingle_cell </v>
      </c>
      <c r="I262" s="3" t="s">
        <v>16</v>
      </c>
      <c r="J262" s="2" t="s">
        <v>79</v>
      </c>
      <c r="K262" s="3" t="s">
        <v>37</v>
      </c>
      <c r="L262" s="3" t="s">
        <v>81</v>
      </c>
      <c r="M262" s="3" t="str">
        <f>IF('Battery exemption sheet'!$P$15&gt;0,'Battery exemption sheet'!$P$15," ")</f>
        <v xml:space="preserve"> </v>
      </c>
      <c r="N262" s="6"/>
      <c r="O262" s="7" t="s">
        <v>52</v>
      </c>
    </row>
    <row r="263" spans="8:15" x14ac:dyDescent="0.35">
      <c r="H263" s="14" t="str">
        <f t="shared" si="4"/>
        <v xml:space="preserve">YesLithium_IonStandaloneSingle_cell </v>
      </c>
      <c r="I263" s="3" t="s">
        <v>16</v>
      </c>
      <c r="J263" s="2" t="s">
        <v>79</v>
      </c>
      <c r="K263" s="3" t="s">
        <v>9</v>
      </c>
      <c r="L263" s="3" t="s">
        <v>81</v>
      </c>
      <c r="M263" s="3" t="str">
        <f>IF('Battery exemption sheet'!$P$15&gt;0,'Battery exemption sheet'!$P$15," ")</f>
        <v xml:space="preserve"> </v>
      </c>
      <c r="N263" s="6"/>
      <c r="O263" s="7" t="s">
        <v>52</v>
      </c>
    </row>
    <row r="264" spans="8:15" x14ac:dyDescent="0.35">
      <c r="H264" s="14" t="str">
        <f t="shared" si="4"/>
        <v xml:space="preserve">YesLithium_PolymerIn equipmentSingle_cell </v>
      </c>
      <c r="I264" s="3" t="s">
        <v>16</v>
      </c>
      <c r="J264" s="2" t="s">
        <v>85</v>
      </c>
      <c r="K264" s="3" t="s">
        <v>35</v>
      </c>
      <c r="L264" s="3" t="s">
        <v>81</v>
      </c>
      <c r="M264" s="3" t="str">
        <f>IF('Battery exemption sheet'!$P$15&gt;0,'Battery exemption sheet'!$P$15," ")</f>
        <v xml:space="preserve"> </v>
      </c>
      <c r="N264" s="6"/>
      <c r="O264" s="7" t="s">
        <v>52</v>
      </c>
    </row>
    <row r="265" spans="8:15" x14ac:dyDescent="0.35">
      <c r="H265" s="14" t="str">
        <f t="shared" si="4"/>
        <v xml:space="preserve">YesLithium_PolymerWith equipmentSingle_cell </v>
      </c>
      <c r="I265" s="3" t="s">
        <v>16</v>
      </c>
      <c r="J265" s="2" t="s">
        <v>85</v>
      </c>
      <c r="K265" s="3" t="s">
        <v>37</v>
      </c>
      <c r="L265" s="3" t="s">
        <v>81</v>
      </c>
      <c r="M265" s="3" t="str">
        <f>IF('Battery exemption sheet'!$P$15&gt;0,'Battery exemption sheet'!$P$15," ")</f>
        <v xml:space="preserve"> </v>
      </c>
      <c r="N265" s="6"/>
      <c r="O265" s="7" t="s">
        <v>52</v>
      </c>
    </row>
    <row r="266" spans="8:15" x14ac:dyDescent="0.35">
      <c r="H266" s="14" t="str">
        <f t="shared" si="4"/>
        <v xml:space="preserve">YesLithium_PolymerStandaloneSingle_cell </v>
      </c>
      <c r="I266" s="3" t="s">
        <v>16</v>
      </c>
      <c r="J266" s="2" t="s">
        <v>85</v>
      </c>
      <c r="K266" s="3" t="s">
        <v>9</v>
      </c>
      <c r="L266" s="3" t="s">
        <v>81</v>
      </c>
      <c r="M266" s="3" t="str">
        <f>IF('Battery exemption sheet'!$P$15&gt;0,'Battery exemption sheet'!$P$15," ")</f>
        <v xml:space="preserve"> </v>
      </c>
      <c r="N266" s="6"/>
      <c r="O266" s="7" t="s">
        <v>52</v>
      </c>
    </row>
    <row r="267" spans="8:15" x14ac:dyDescent="0.35">
      <c r="H267" s="14" t="str">
        <f t="shared" si="4"/>
        <v xml:space="preserve">YesLithium_cobalt_oxideIn equipmentSingle_cell </v>
      </c>
      <c r="I267" s="3" t="s">
        <v>16</v>
      </c>
      <c r="J267" s="2" t="s">
        <v>84</v>
      </c>
      <c r="K267" s="3" t="s">
        <v>35</v>
      </c>
      <c r="L267" s="3" t="s">
        <v>81</v>
      </c>
      <c r="M267" s="3" t="str">
        <f>IF('Battery exemption sheet'!$P$15&gt;0,'Battery exemption sheet'!$P$15," ")</f>
        <v xml:space="preserve"> </v>
      </c>
      <c r="N267" s="6"/>
      <c r="O267" s="7" t="s">
        <v>52</v>
      </c>
    </row>
    <row r="268" spans="8:15" x14ac:dyDescent="0.35">
      <c r="H268" s="14" t="str">
        <f t="shared" si="4"/>
        <v xml:space="preserve">YesLithium_cobalt_oxideWith equipmentSingle_cell </v>
      </c>
      <c r="I268" s="3" t="s">
        <v>16</v>
      </c>
      <c r="J268" s="2" t="s">
        <v>84</v>
      </c>
      <c r="K268" s="3" t="s">
        <v>37</v>
      </c>
      <c r="L268" s="3" t="s">
        <v>81</v>
      </c>
      <c r="M268" s="3" t="str">
        <f>IF('Battery exemption sheet'!$P$15&gt;0,'Battery exemption sheet'!$P$15," ")</f>
        <v xml:space="preserve"> </v>
      </c>
      <c r="N268" s="6"/>
      <c r="O268" s="7" t="s">
        <v>52</v>
      </c>
    </row>
    <row r="269" spans="8:15" x14ac:dyDescent="0.35">
      <c r="H269" s="14" t="str">
        <f t="shared" si="4"/>
        <v xml:space="preserve">YesLithium_cobalt_oxideStandaloneSingle_cell </v>
      </c>
      <c r="I269" s="3" t="s">
        <v>16</v>
      </c>
      <c r="J269" s="2" t="s">
        <v>84</v>
      </c>
      <c r="K269" s="3" t="s">
        <v>9</v>
      </c>
      <c r="L269" s="3" t="s">
        <v>81</v>
      </c>
      <c r="M269" s="3" t="str">
        <f>IF('Battery exemption sheet'!$P$15&gt;0,'Battery exemption sheet'!$P$15," ")</f>
        <v xml:space="preserve"> </v>
      </c>
      <c r="N269" s="6"/>
      <c r="O269" s="7" t="s">
        <v>52</v>
      </c>
    </row>
    <row r="270" spans="8:15" ht="29" x14ac:dyDescent="0.35">
      <c r="H270" s="14" t="str">
        <f t="shared" si="4"/>
        <v xml:space="preserve">YesLithium_nickel_manganese_cobalt_oxideIn equipmentSingle_cell </v>
      </c>
      <c r="I270" s="3" t="s">
        <v>16</v>
      </c>
      <c r="J270" s="2" t="s">
        <v>87</v>
      </c>
      <c r="K270" s="3" t="s">
        <v>35</v>
      </c>
      <c r="L270" s="3" t="s">
        <v>81</v>
      </c>
      <c r="M270" s="3" t="str">
        <f>IF('Battery exemption sheet'!$P$15&gt;0,'Battery exemption sheet'!$P$15," ")</f>
        <v xml:space="preserve"> </v>
      </c>
      <c r="N270" s="6"/>
      <c r="O270" s="7" t="s">
        <v>52</v>
      </c>
    </row>
    <row r="271" spans="8:15" ht="29" x14ac:dyDescent="0.35">
      <c r="H271" s="14" t="str">
        <f t="shared" si="4"/>
        <v xml:space="preserve">YesLithium_nickel_manganese_cobalt_oxideWith equipmentSingle_cell </v>
      </c>
      <c r="I271" s="3" t="s">
        <v>16</v>
      </c>
      <c r="J271" s="2" t="s">
        <v>87</v>
      </c>
      <c r="K271" s="3" t="s">
        <v>37</v>
      </c>
      <c r="L271" s="3" t="s">
        <v>81</v>
      </c>
      <c r="M271" s="3" t="str">
        <f>IF('Battery exemption sheet'!$P$15&gt;0,'Battery exemption sheet'!$P$15," ")</f>
        <v xml:space="preserve"> </v>
      </c>
      <c r="N271" s="6"/>
      <c r="O271" s="7" t="s">
        <v>52</v>
      </c>
    </row>
    <row r="272" spans="8:15" ht="29" x14ac:dyDescent="0.35">
      <c r="H272" s="14" t="str">
        <f t="shared" si="4"/>
        <v xml:space="preserve">YesLithium_nickel_manganese_cobalt_oxideStandaloneSingle_cell </v>
      </c>
      <c r="I272" s="3" t="s">
        <v>16</v>
      </c>
      <c r="J272" s="2" t="s">
        <v>87</v>
      </c>
      <c r="K272" s="3" t="s">
        <v>9</v>
      </c>
      <c r="L272" s="3" t="s">
        <v>81</v>
      </c>
      <c r="M272" s="3" t="str">
        <f>IF('Battery exemption sheet'!$P$15&gt;0,'Battery exemption sheet'!$P$15," ")</f>
        <v xml:space="preserve"> </v>
      </c>
      <c r="N272" s="6"/>
      <c r="O272" s="7" t="s">
        <v>52</v>
      </c>
    </row>
    <row r="273" spans="8:15" x14ac:dyDescent="0.35">
      <c r="H273" s="14" t="str">
        <f t="shared" si="4"/>
        <v xml:space="preserve">YesLithium_iron_phosphateIn equipmentSingle_cell </v>
      </c>
      <c r="I273" s="3" t="s">
        <v>16</v>
      </c>
      <c r="J273" s="2" t="s">
        <v>86</v>
      </c>
      <c r="K273" s="3" t="s">
        <v>35</v>
      </c>
      <c r="L273" s="3" t="s">
        <v>81</v>
      </c>
      <c r="M273" s="3" t="str">
        <f>IF('Battery exemption sheet'!$P$15&gt;0,'Battery exemption sheet'!$P$15," ")</f>
        <v xml:space="preserve"> </v>
      </c>
      <c r="N273" s="6"/>
      <c r="O273" s="7" t="s">
        <v>52</v>
      </c>
    </row>
    <row r="274" spans="8:15" x14ac:dyDescent="0.35">
      <c r="H274" s="14" t="str">
        <f t="shared" si="4"/>
        <v xml:space="preserve">YesLithium_iron_phosphateWith equipmentSingle_cell </v>
      </c>
      <c r="I274" s="3" t="s">
        <v>16</v>
      </c>
      <c r="J274" s="2" t="s">
        <v>86</v>
      </c>
      <c r="K274" s="3" t="s">
        <v>37</v>
      </c>
      <c r="L274" s="3" t="s">
        <v>81</v>
      </c>
      <c r="M274" s="3" t="str">
        <f>IF('Battery exemption sheet'!$P$15&gt;0,'Battery exemption sheet'!$P$15," ")</f>
        <v xml:space="preserve"> </v>
      </c>
      <c r="N274" s="6"/>
      <c r="O274" s="7" t="s">
        <v>52</v>
      </c>
    </row>
    <row r="275" spans="8:15" x14ac:dyDescent="0.35">
      <c r="H275" s="14" t="str">
        <f t="shared" si="4"/>
        <v xml:space="preserve">YesLithium_iron_phosphateStandaloneSingle_cell </v>
      </c>
      <c r="I275" s="3" t="s">
        <v>16</v>
      </c>
      <c r="J275" s="2" t="s">
        <v>86</v>
      </c>
      <c r="K275" s="3" t="s">
        <v>9</v>
      </c>
      <c r="L275" s="3" t="s">
        <v>81</v>
      </c>
      <c r="M275" s="3" t="str">
        <f>IF('Battery exemption sheet'!$P$15&gt;0,'Battery exemption sheet'!$P$15," ")</f>
        <v xml:space="preserve"> </v>
      </c>
      <c r="N275" s="6"/>
      <c r="O275" s="7" t="s">
        <v>52</v>
      </c>
    </row>
    <row r="276" spans="8:15" x14ac:dyDescent="0.35">
      <c r="H276" s="14" t="str">
        <f t="shared" si="4"/>
        <v xml:space="preserve">YesLithium_titanateIn equipmentSingle_cell </v>
      </c>
      <c r="I276" s="3" t="s">
        <v>16</v>
      </c>
      <c r="J276" s="2" t="s">
        <v>88</v>
      </c>
      <c r="K276" s="3" t="s">
        <v>35</v>
      </c>
      <c r="L276" s="3" t="s">
        <v>81</v>
      </c>
      <c r="M276" s="3" t="str">
        <f>IF('Battery exemption sheet'!$P$15&gt;0,'Battery exemption sheet'!$P$15," ")</f>
        <v xml:space="preserve"> </v>
      </c>
      <c r="N276" s="6"/>
      <c r="O276" s="7" t="s">
        <v>52</v>
      </c>
    </row>
    <row r="277" spans="8:15" x14ac:dyDescent="0.35">
      <c r="H277" s="14" t="str">
        <f t="shared" si="4"/>
        <v xml:space="preserve">YesLithium_titanateWith equipmentSingle_cell </v>
      </c>
      <c r="I277" s="3" t="s">
        <v>16</v>
      </c>
      <c r="J277" s="2" t="s">
        <v>88</v>
      </c>
      <c r="K277" s="3" t="s">
        <v>37</v>
      </c>
      <c r="L277" s="3" t="s">
        <v>81</v>
      </c>
      <c r="M277" s="3" t="str">
        <f>IF('Battery exemption sheet'!$P$15&gt;0,'Battery exemption sheet'!$P$15," ")</f>
        <v xml:space="preserve"> </v>
      </c>
      <c r="N277" s="6"/>
      <c r="O277" s="7" t="s">
        <v>52</v>
      </c>
    </row>
    <row r="278" spans="8:15" x14ac:dyDescent="0.35">
      <c r="H278" s="14" t="str">
        <f t="shared" si="4"/>
        <v xml:space="preserve">YesLithium_titanateStandaloneSingle_cell </v>
      </c>
      <c r="I278" s="3" t="s">
        <v>16</v>
      </c>
      <c r="J278" s="2" t="s">
        <v>88</v>
      </c>
      <c r="K278" s="3" t="s">
        <v>9</v>
      </c>
      <c r="L278" s="3" t="s">
        <v>81</v>
      </c>
      <c r="M278" s="3" t="str">
        <f>IF('Battery exemption sheet'!$P$15&gt;0,'Battery exemption sheet'!$P$15," ")</f>
        <v xml:space="preserve"> </v>
      </c>
      <c r="N278" s="6"/>
      <c r="O278" s="7" t="s">
        <v>52</v>
      </c>
    </row>
    <row r="279" spans="8:15" x14ac:dyDescent="0.35">
      <c r="H279" s="14" t="str">
        <f t="shared" si="4"/>
        <v xml:space="preserve">Yes_18650_In equipmentSingle_cell </v>
      </c>
      <c r="I279" s="3" t="s">
        <v>16</v>
      </c>
      <c r="J279" s="3" t="s">
        <v>78</v>
      </c>
      <c r="K279" s="3" t="s">
        <v>35</v>
      </c>
      <c r="L279" s="3" t="s">
        <v>81</v>
      </c>
      <c r="M279" s="3" t="str">
        <f>IF('Battery exemption sheet'!$P$15&gt;0,'Battery exemption sheet'!$P$15," ")</f>
        <v xml:space="preserve"> </v>
      </c>
      <c r="N279" s="6"/>
      <c r="O279" s="7" t="s">
        <v>52</v>
      </c>
    </row>
    <row r="280" spans="8:15" x14ac:dyDescent="0.35">
      <c r="H280" s="14" t="str">
        <f t="shared" si="4"/>
        <v xml:space="preserve">Yes_18650_With equipmentSingle_cell </v>
      </c>
      <c r="I280" s="3" t="s">
        <v>16</v>
      </c>
      <c r="J280" s="3" t="s">
        <v>78</v>
      </c>
      <c r="K280" s="3" t="s">
        <v>37</v>
      </c>
      <c r="L280" s="3" t="s">
        <v>81</v>
      </c>
      <c r="M280" s="3" t="str">
        <f>IF('Battery exemption sheet'!$P$15&gt;0,'Battery exemption sheet'!$P$15," ")</f>
        <v xml:space="preserve"> </v>
      </c>
      <c r="N280" s="6"/>
      <c r="O280" s="7" t="s">
        <v>52</v>
      </c>
    </row>
    <row r="281" spans="8:15" x14ac:dyDescent="0.35">
      <c r="H281" s="14" t="str">
        <f t="shared" si="4"/>
        <v xml:space="preserve">Yes_18650_StandaloneSingle_cell </v>
      </c>
      <c r="I281" s="3" t="s">
        <v>16</v>
      </c>
      <c r="J281" s="3" t="s">
        <v>78</v>
      </c>
      <c r="K281" s="3" t="s">
        <v>9</v>
      </c>
      <c r="L281" s="3" t="s">
        <v>81</v>
      </c>
      <c r="M281" s="3" t="str">
        <f>IF('Battery exemption sheet'!$P$15&gt;0,'Battery exemption sheet'!$P$15," ")</f>
        <v xml:space="preserve"> </v>
      </c>
      <c r="N281" s="6"/>
      <c r="O281" s="7" t="s">
        <v>52</v>
      </c>
    </row>
    <row r="282" spans="8:15" x14ac:dyDescent="0.35">
      <c r="H282" s="14" t="str">
        <f t="shared" si="4"/>
        <v xml:space="preserve">YesLithium_IonIn equipmentSingle_cell </v>
      </c>
      <c r="I282" s="3" t="s">
        <v>16</v>
      </c>
      <c r="J282" s="2" t="s">
        <v>79</v>
      </c>
      <c r="K282" s="3" t="s">
        <v>35</v>
      </c>
      <c r="L282" s="3" t="s">
        <v>81</v>
      </c>
      <c r="M282" s="3" t="str">
        <f>IF('Battery exemption sheet'!$P$16&gt;0,'Battery exemption sheet'!$P$16," ")</f>
        <v xml:space="preserve"> </v>
      </c>
      <c r="N282" s="6"/>
      <c r="O282" s="7" t="s">
        <v>52</v>
      </c>
    </row>
    <row r="283" spans="8:15" x14ac:dyDescent="0.35">
      <c r="H283" s="14" t="str">
        <f t="shared" si="4"/>
        <v xml:space="preserve">YesLithium_IonWith equipmentSingle_cell </v>
      </c>
      <c r="I283" s="3" t="s">
        <v>16</v>
      </c>
      <c r="J283" s="2" t="s">
        <v>79</v>
      </c>
      <c r="K283" s="3" t="s">
        <v>37</v>
      </c>
      <c r="L283" s="3" t="s">
        <v>81</v>
      </c>
      <c r="M283" s="3" t="str">
        <f>IF('Battery exemption sheet'!$P$16&gt;0,'Battery exemption sheet'!$P$16," ")</f>
        <v xml:space="preserve"> </v>
      </c>
      <c r="N283" s="6"/>
      <c r="O283" s="7" t="s">
        <v>52</v>
      </c>
    </row>
    <row r="284" spans="8:15" x14ac:dyDescent="0.35">
      <c r="H284" s="14" t="str">
        <f t="shared" si="4"/>
        <v xml:space="preserve">YesLithium_IonStandaloneSingle_cell </v>
      </c>
      <c r="I284" s="3" t="s">
        <v>16</v>
      </c>
      <c r="J284" s="2" t="s">
        <v>79</v>
      </c>
      <c r="K284" s="3" t="s">
        <v>9</v>
      </c>
      <c r="L284" s="3" t="s">
        <v>81</v>
      </c>
      <c r="M284" s="3" t="str">
        <f>IF('Battery exemption sheet'!$P$16&gt;0,'Battery exemption sheet'!$P$16," ")</f>
        <v xml:space="preserve"> </v>
      </c>
      <c r="N284" s="6"/>
      <c r="O284" s="7" t="s">
        <v>52</v>
      </c>
    </row>
    <row r="285" spans="8:15" x14ac:dyDescent="0.35">
      <c r="H285" s="14" t="str">
        <f t="shared" si="4"/>
        <v xml:space="preserve">YesLithium_PolymerIn equipmentSingle_cell </v>
      </c>
      <c r="I285" s="3" t="s">
        <v>16</v>
      </c>
      <c r="J285" s="2" t="s">
        <v>85</v>
      </c>
      <c r="K285" s="3" t="s">
        <v>35</v>
      </c>
      <c r="L285" s="3" t="s">
        <v>81</v>
      </c>
      <c r="M285" s="3" t="str">
        <f>IF('Battery exemption sheet'!$P$16&gt;0,'Battery exemption sheet'!$P$16," ")</f>
        <v xml:space="preserve"> </v>
      </c>
      <c r="N285" s="6"/>
      <c r="O285" s="7" t="s">
        <v>52</v>
      </c>
    </row>
    <row r="286" spans="8:15" x14ac:dyDescent="0.35">
      <c r="H286" s="14" t="str">
        <f t="shared" si="4"/>
        <v xml:space="preserve">YesLithium_PolymerWith equipmentSingle_cell </v>
      </c>
      <c r="I286" s="3" t="s">
        <v>16</v>
      </c>
      <c r="J286" s="2" t="s">
        <v>85</v>
      </c>
      <c r="K286" s="3" t="s">
        <v>37</v>
      </c>
      <c r="L286" s="3" t="s">
        <v>81</v>
      </c>
      <c r="M286" s="3" t="str">
        <f>IF('Battery exemption sheet'!$P$16&gt;0,'Battery exemption sheet'!$P$16," ")</f>
        <v xml:space="preserve"> </v>
      </c>
      <c r="N286" s="6"/>
      <c r="O286" s="7" t="s">
        <v>52</v>
      </c>
    </row>
    <row r="287" spans="8:15" x14ac:dyDescent="0.35">
      <c r="H287" s="14" t="str">
        <f t="shared" si="4"/>
        <v xml:space="preserve">YesLithium_PolymerStandaloneSingle_cell </v>
      </c>
      <c r="I287" s="3" t="s">
        <v>16</v>
      </c>
      <c r="J287" s="2" t="s">
        <v>85</v>
      </c>
      <c r="K287" s="3" t="s">
        <v>9</v>
      </c>
      <c r="L287" s="3" t="s">
        <v>81</v>
      </c>
      <c r="M287" s="3" t="str">
        <f>IF('Battery exemption sheet'!$P$16&gt;0,'Battery exemption sheet'!$P$16," ")</f>
        <v xml:space="preserve"> </v>
      </c>
      <c r="N287" s="6"/>
      <c r="O287" s="7" t="s">
        <v>52</v>
      </c>
    </row>
    <row r="288" spans="8:15" x14ac:dyDescent="0.35">
      <c r="H288" s="14" t="str">
        <f t="shared" si="4"/>
        <v xml:space="preserve">YesLithium_cobalt_oxideIn equipmentSingle_cell </v>
      </c>
      <c r="I288" s="3" t="s">
        <v>16</v>
      </c>
      <c r="J288" s="2" t="s">
        <v>84</v>
      </c>
      <c r="K288" s="3" t="s">
        <v>35</v>
      </c>
      <c r="L288" s="3" t="s">
        <v>81</v>
      </c>
      <c r="M288" s="3" t="str">
        <f>IF('Battery exemption sheet'!$P$16&gt;0,'Battery exemption sheet'!$P$16," ")</f>
        <v xml:space="preserve"> </v>
      </c>
      <c r="N288" s="6"/>
      <c r="O288" s="7" t="s">
        <v>52</v>
      </c>
    </row>
    <row r="289" spans="8:15" x14ac:dyDescent="0.35">
      <c r="H289" s="14" t="str">
        <f t="shared" si="4"/>
        <v xml:space="preserve">YesLithium_cobalt_oxideWith equipmentSingle_cell </v>
      </c>
      <c r="I289" s="3" t="s">
        <v>16</v>
      </c>
      <c r="J289" s="2" t="s">
        <v>84</v>
      </c>
      <c r="K289" s="3" t="s">
        <v>37</v>
      </c>
      <c r="L289" s="3" t="s">
        <v>81</v>
      </c>
      <c r="M289" s="3" t="str">
        <f>IF('Battery exemption sheet'!$P$16&gt;0,'Battery exemption sheet'!$P$16," ")</f>
        <v xml:space="preserve"> </v>
      </c>
      <c r="N289" s="6"/>
      <c r="O289" s="7" t="s">
        <v>52</v>
      </c>
    </row>
    <row r="290" spans="8:15" x14ac:dyDescent="0.35">
      <c r="H290" s="14" t="str">
        <f t="shared" si="4"/>
        <v xml:space="preserve">YesLithium_cobalt_oxideStandaloneSingle_cell </v>
      </c>
      <c r="I290" s="3" t="s">
        <v>16</v>
      </c>
      <c r="J290" s="2" t="s">
        <v>84</v>
      </c>
      <c r="K290" s="3" t="s">
        <v>9</v>
      </c>
      <c r="L290" s="3" t="s">
        <v>81</v>
      </c>
      <c r="M290" s="3" t="str">
        <f>IF('Battery exemption sheet'!$P$16&gt;0,'Battery exemption sheet'!$P$16," ")</f>
        <v xml:space="preserve"> </v>
      </c>
      <c r="N290" s="6"/>
      <c r="O290" s="7" t="s">
        <v>52</v>
      </c>
    </row>
    <row r="291" spans="8:15" ht="29" x14ac:dyDescent="0.35">
      <c r="H291" s="14" t="str">
        <f t="shared" si="4"/>
        <v xml:space="preserve">YesLithium_nickel_manganese_cobalt_oxideIn equipmentSingle_cell </v>
      </c>
      <c r="I291" s="3" t="s">
        <v>16</v>
      </c>
      <c r="J291" s="2" t="s">
        <v>87</v>
      </c>
      <c r="K291" s="3" t="s">
        <v>35</v>
      </c>
      <c r="L291" s="3" t="s">
        <v>81</v>
      </c>
      <c r="M291" s="3" t="str">
        <f>IF('Battery exemption sheet'!$P$16&gt;0,'Battery exemption sheet'!$P$16," ")</f>
        <v xml:space="preserve"> </v>
      </c>
      <c r="N291" s="6"/>
      <c r="O291" s="7" t="s">
        <v>52</v>
      </c>
    </row>
    <row r="292" spans="8:15" ht="29" x14ac:dyDescent="0.35">
      <c r="H292" s="14" t="str">
        <f t="shared" si="4"/>
        <v xml:space="preserve">YesLithium_nickel_manganese_cobalt_oxideWith equipmentSingle_cell </v>
      </c>
      <c r="I292" s="3" t="s">
        <v>16</v>
      </c>
      <c r="J292" s="2" t="s">
        <v>87</v>
      </c>
      <c r="K292" s="3" t="s">
        <v>37</v>
      </c>
      <c r="L292" s="3" t="s">
        <v>81</v>
      </c>
      <c r="M292" s="3" t="str">
        <f>IF('Battery exemption sheet'!$P$16&gt;0,'Battery exemption sheet'!$P$16," ")</f>
        <v xml:space="preserve"> </v>
      </c>
      <c r="N292" s="6"/>
      <c r="O292" s="7" t="s">
        <v>52</v>
      </c>
    </row>
    <row r="293" spans="8:15" ht="29" x14ac:dyDescent="0.35">
      <c r="H293" s="14" t="str">
        <f t="shared" si="4"/>
        <v xml:space="preserve">YesLithium_nickel_manganese_cobalt_oxideStandaloneSingle_cell </v>
      </c>
      <c r="I293" s="3" t="s">
        <v>16</v>
      </c>
      <c r="J293" s="2" t="s">
        <v>87</v>
      </c>
      <c r="K293" s="3" t="s">
        <v>9</v>
      </c>
      <c r="L293" s="3" t="s">
        <v>81</v>
      </c>
      <c r="M293" s="3" t="str">
        <f>IF('Battery exemption sheet'!$P$16&gt;0,'Battery exemption sheet'!$P$16," ")</f>
        <v xml:space="preserve"> </v>
      </c>
      <c r="N293" s="6"/>
      <c r="O293" s="7" t="s">
        <v>52</v>
      </c>
    </row>
    <row r="294" spans="8:15" x14ac:dyDescent="0.35">
      <c r="H294" s="14" t="str">
        <f t="shared" si="4"/>
        <v xml:space="preserve">YesLithium_iron_phosphateIn equipmentSingle_cell </v>
      </c>
      <c r="I294" s="3" t="s">
        <v>16</v>
      </c>
      <c r="J294" s="2" t="s">
        <v>86</v>
      </c>
      <c r="K294" s="3" t="s">
        <v>35</v>
      </c>
      <c r="L294" s="3" t="s">
        <v>81</v>
      </c>
      <c r="M294" s="3" t="str">
        <f>IF('Battery exemption sheet'!$P$16&gt;0,'Battery exemption sheet'!$P$16," ")</f>
        <v xml:space="preserve"> </v>
      </c>
      <c r="N294" s="6"/>
      <c r="O294" s="7" t="s">
        <v>52</v>
      </c>
    </row>
    <row r="295" spans="8:15" x14ac:dyDescent="0.35">
      <c r="H295" s="14" t="str">
        <f t="shared" si="4"/>
        <v xml:space="preserve">YesLithium_iron_phosphateWith equipmentSingle_cell </v>
      </c>
      <c r="I295" s="3" t="s">
        <v>16</v>
      </c>
      <c r="J295" s="2" t="s">
        <v>86</v>
      </c>
      <c r="K295" s="3" t="s">
        <v>37</v>
      </c>
      <c r="L295" s="3" t="s">
        <v>81</v>
      </c>
      <c r="M295" s="3" t="str">
        <f>IF('Battery exemption sheet'!$P$16&gt;0,'Battery exemption sheet'!$P$16," ")</f>
        <v xml:space="preserve"> </v>
      </c>
      <c r="N295" s="6"/>
      <c r="O295" s="7" t="s">
        <v>52</v>
      </c>
    </row>
    <row r="296" spans="8:15" x14ac:dyDescent="0.35">
      <c r="H296" s="14" t="str">
        <f t="shared" ref="H296:H359" si="5">I296&amp;J296&amp;K296&amp;L296&amp;M296&amp;N296</f>
        <v xml:space="preserve">YesLithium_iron_phosphateStandaloneSingle_cell </v>
      </c>
      <c r="I296" s="3" t="s">
        <v>16</v>
      </c>
      <c r="J296" s="2" t="s">
        <v>86</v>
      </c>
      <c r="K296" s="3" t="s">
        <v>9</v>
      </c>
      <c r="L296" s="3" t="s">
        <v>81</v>
      </c>
      <c r="M296" s="3" t="str">
        <f>IF('Battery exemption sheet'!$P$16&gt;0,'Battery exemption sheet'!$P$16," ")</f>
        <v xml:space="preserve"> </v>
      </c>
      <c r="N296" s="6"/>
      <c r="O296" s="7" t="s">
        <v>52</v>
      </c>
    </row>
    <row r="297" spans="8:15" x14ac:dyDescent="0.35">
      <c r="H297" s="14" t="str">
        <f t="shared" si="5"/>
        <v xml:space="preserve">YesLithium_titanateIn equipmentSingle_cell </v>
      </c>
      <c r="I297" s="3" t="s">
        <v>16</v>
      </c>
      <c r="J297" s="2" t="s">
        <v>88</v>
      </c>
      <c r="K297" s="3" t="s">
        <v>35</v>
      </c>
      <c r="L297" s="3" t="s">
        <v>81</v>
      </c>
      <c r="M297" s="3" t="str">
        <f>IF('Battery exemption sheet'!$P$16&gt;0,'Battery exemption sheet'!$P$16," ")</f>
        <v xml:space="preserve"> </v>
      </c>
      <c r="N297" s="6"/>
      <c r="O297" s="7" t="s">
        <v>52</v>
      </c>
    </row>
    <row r="298" spans="8:15" x14ac:dyDescent="0.35">
      <c r="H298" s="14" t="str">
        <f t="shared" si="5"/>
        <v xml:space="preserve">YesLithium_titanateWith equipmentSingle_cell </v>
      </c>
      <c r="I298" s="3" t="s">
        <v>16</v>
      </c>
      <c r="J298" s="2" t="s">
        <v>88</v>
      </c>
      <c r="K298" s="3" t="s">
        <v>37</v>
      </c>
      <c r="L298" s="3" t="s">
        <v>81</v>
      </c>
      <c r="M298" s="3" t="str">
        <f>IF('Battery exemption sheet'!$P$16&gt;0,'Battery exemption sheet'!$P$16," ")</f>
        <v xml:space="preserve"> </v>
      </c>
      <c r="N298" s="6"/>
      <c r="O298" s="7" t="s">
        <v>52</v>
      </c>
    </row>
    <row r="299" spans="8:15" x14ac:dyDescent="0.35">
      <c r="H299" s="14" t="str">
        <f t="shared" si="5"/>
        <v xml:space="preserve">YesLithium_titanateStandaloneSingle_cell </v>
      </c>
      <c r="I299" s="3" t="s">
        <v>16</v>
      </c>
      <c r="J299" s="2" t="s">
        <v>88</v>
      </c>
      <c r="K299" s="3" t="s">
        <v>9</v>
      </c>
      <c r="L299" s="3" t="s">
        <v>81</v>
      </c>
      <c r="M299" s="3" t="str">
        <f>IF('Battery exemption sheet'!$P$16&gt;0,'Battery exemption sheet'!$P$16," ")</f>
        <v xml:space="preserve"> </v>
      </c>
      <c r="N299" s="6"/>
      <c r="O299" s="7" t="s">
        <v>52</v>
      </c>
    </row>
    <row r="300" spans="8:15" x14ac:dyDescent="0.35">
      <c r="H300" s="14" t="str">
        <f t="shared" si="5"/>
        <v xml:space="preserve">Yes_18650_In equipmentSingle_cell </v>
      </c>
      <c r="I300" s="3" t="s">
        <v>16</v>
      </c>
      <c r="J300" s="3" t="s">
        <v>78</v>
      </c>
      <c r="K300" s="3" t="s">
        <v>35</v>
      </c>
      <c r="L300" s="3" t="s">
        <v>81</v>
      </c>
      <c r="M300" s="3" t="str">
        <f>IF('Battery exemption sheet'!$P$16&gt;0,'Battery exemption sheet'!$P$16," ")</f>
        <v xml:space="preserve"> </v>
      </c>
      <c r="N300" s="6"/>
      <c r="O300" s="7" t="s">
        <v>52</v>
      </c>
    </row>
    <row r="301" spans="8:15" x14ac:dyDescent="0.35">
      <c r="H301" s="14" t="str">
        <f t="shared" si="5"/>
        <v xml:space="preserve">Yes_18650_With equipmentSingle_cell </v>
      </c>
      <c r="I301" s="3" t="s">
        <v>16</v>
      </c>
      <c r="J301" s="3" t="s">
        <v>78</v>
      </c>
      <c r="K301" s="3" t="s">
        <v>37</v>
      </c>
      <c r="L301" s="3" t="s">
        <v>81</v>
      </c>
      <c r="M301" s="3" t="str">
        <f>IF('Battery exemption sheet'!$P$16&gt;0,'Battery exemption sheet'!$P$16," ")</f>
        <v xml:space="preserve"> </v>
      </c>
      <c r="N301" s="6"/>
      <c r="O301" s="7" t="s">
        <v>52</v>
      </c>
    </row>
    <row r="302" spans="8:15" x14ac:dyDescent="0.35">
      <c r="H302" s="14" t="str">
        <f t="shared" si="5"/>
        <v xml:space="preserve">Yes_18650_StandaloneSingle_cell </v>
      </c>
      <c r="I302" s="3" t="s">
        <v>16</v>
      </c>
      <c r="J302" s="3" t="s">
        <v>78</v>
      </c>
      <c r="K302" s="3" t="s">
        <v>9</v>
      </c>
      <c r="L302" s="3" t="s">
        <v>81</v>
      </c>
      <c r="M302" s="3" t="str">
        <f>IF('Battery exemption sheet'!$P$16&gt;0,'Battery exemption sheet'!$P$16," ")</f>
        <v xml:space="preserve"> </v>
      </c>
      <c r="N302" s="6"/>
      <c r="O302" s="7" t="s">
        <v>52</v>
      </c>
    </row>
    <row r="303" spans="8:15" x14ac:dyDescent="0.35">
      <c r="H303" s="14" t="str">
        <f t="shared" si="5"/>
        <v xml:space="preserve">YesLithium_IonIn equipmentSingle_cell </v>
      </c>
      <c r="I303" s="3" t="s">
        <v>16</v>
      </c>
      <c r="J303" s="2" t="s">
        <v>79</v>
      </c>
      <c r="K303" s="3" t="s">
        <v>35</v>
      </c>
      <c r="L303" s="3" t="s">
        <v>81</v>
      </c>
      <c r="M303" s="3" t="str">
        <f>IF('Battery exemption sheet'!$P$17&gt;0,'Battery exemption sheet'!$P$17," ")</f>
        <v xml:space="preserve"> </v>
      </c>
      <c r="N303" s="6"/>
      <c r="O303" s="7" t="s">
        <v>52</v>
      </c>
    </row>
    <row r="304" spans="8:15" x14ac:dyDescent="0.35">
      <c r="H304" s="14" t="str">
        <f t="shared" si="5"/>
        <v xml:space="preserve">YesLithium_IonWith equipmentSingle_cell </v>
      </c>
      <c r="I304" s="3" t="s">
        <v>16</v>
      </c>
      <c r="J304" s="2" t="s">
        <v>79</v>
      </c>
      <c r="K304" s="3" t="s">
        <v>37</v>
      </c>
      <c r="L304" s="3" t="s">
        <v>81</v>
      </c>
      <c r="M304" s="3" t="str">
        <f>IF('Battery exemption sheet'!$P$17&gt;0,'Battery exemption sheet'!$P$17," ")</f>
        <v xml:space="preserve"> </v>
      </c>
      <c r="N304" s="6"/>
      <c r="O304" s="7" t="s">
        <v>52</v>
      </c>
    </row>
    <row r="305" spans="8:15" x14ac:dyDescent="0.35">
      <c r="H305" s="14" t="str">
        <f t="shared" si="5"/>
        <v xml:space="preserve">YesLithium_IonStandaloneSingle_cell </v>
      </c>
      <c r="I305" s="3" t="s">
        <v>16</v>
      </c>
      <c r="J305" s="2" t="s">
        <v>79</v>
      </c>
      <c r="K305" s="3" t="s">
        <v>9</v>
      </c>
      <c r="L305" s="3" t="s">
        <v>81</v>
      </c>
      <c r="M305" s="3" t="str">
        <f>IF('Battery exemption sheet'!$P$17&gt;0,'Battery exemption sheet'!$P$17," ")</f>
        <v xml:space="preserve"> </v>
      </c>
      <c r="N305" s="6"/>
      <c r="O305" s="7" t="s">
        <v>52</v>
      </c>
    </row>
    <row r="306" spans="8:15" x14ac:dyDescent="0.35">
      <c r="H306" s="14" t="str">
        <f t="shared" si="5"/>
        <v xml:space="preserve">YesLithium_PolymerIn equipmentSingle_cell </v>
      </c>
      <c r="I306" s="3" t="s">
        <v>16</v>
      </c>
      <c r="J306" s="2" t="s">
        <v>85</v>
      </c>
      <c r="K306" s="3" t="s">
        <v>35</v>
      </c>
      <c r="L306" s="3" t="s">
        <v>81</v>
      </c>
      <c r="M306" s="3" t="str">
        <f>IF('Battery exemption sheet'!$P$17&gt;0,'Battery exemption sheet'!$P$17," ")</f>
        <v xml:space="preserve"> </v>
      </c>
      <c r="N306" s="6"/>
      <c r="O306" s="7" t="s">
        <v>52</v>
      </c>
    </row>
    <row r="307" spans="8:15" x14ac:dyDescent="0.35">
      <c r="H307" s="14" t="str">
        <f t="shared" si="5"/>
        <v xml:space="preserve">YesLithium_PolymerWith equipmentSingle_cell </v>
      </c>
      <c r="I307" s="3" t="s">
        <v>16</v>
      </c>
      <c r="J307" s="2" t="s">
        <v>85</v>
      </c>
      <c r="K307" s="3" t="s">
        <v>37</v>
      </c>
      <c r="L307" s="3" t="s">
        <v>81</v>
      </c>
      <c r="M307" s="3" t="str">
        <f>IF('Battery exemption sheet'!$P$17&gt;0,'Battery exemption sheet'!$P$17," ")</f>
        <v xml:space="preserve"> </v>
      </c>
      <c r="N307" s="6"/>
      <c r="O307" s="7" t="s">
        <v>52</v>
      </c>
    </row>
    <row r="308" spans="8:15" x14ac:dyDescent="0.35">
      <c r="H308" s="14" t="str">
        <f t="shared" si="5"/>
        <v xml:space="preserve">YesLithium_PolymerStandaloneSingle_cell </v>
      </c>
      <c r="I308" s="3" t="s">
        <v>16</v>
      </c>
      <c r="J308" s="2" t="s">
        <v>85</v>
      </c>
      <c r="K308" s="3" t="s">
        <v>9</v>
      </c>
      <c r="L308" s="3" t="s">
        <v>81</v>
      </c>
      <c r="M308" s="3" t="str">
        <f>IF('Battery exemption sheet'!$P$17&gt;0,'Battery exemption sheet'!$P$17," ")</f>
        <v xml:space="preserve"> </v>
      </c>
      <c r="N308" s="6"/>
      <c r="O308" s="7" t="s">
        <v>52</v>
      </c>
    </row>
    <row r="309" spans="8:15" x14ac:dyDescent="0.35">
      <c r="H309" s="14" t="str">
        <f t="shared" si="5"/>
        <v xml:space="preserve">YesLithium_cobalt_oxideIn equipmentSingle_cell </v>
      </c>
      <c r="I309" s="3" t="s">
        <v>16</v>
      </c>
      <c r="J309" s="2" t="s">
        <v>84</v>
      </c>
      <c r="K309" s="3" t="s">
        <v>35</v>
      </c>
      <c r="L309" s="3" t="s">
        <v>81</v>
      </c>
      <c r="M309" s="3" t="str">
        <f>IF('Battery exemption sheet'!$P$17&gt;0,'Battery exemption sheet'!$P$17," ")</f>
        <v xml:space="preserve"> </v>
      </c>
      <c r="N309" s="6"/>
      <c r="O309" s="7" t="s">
        <v>52</v>
      </c>
    </row>
    <row r="310" spans="8:15" x14ac:dyDescent="0.35">
      <c r="H310" s="14" t="str">
        <f t="shared" si="5"/>
        <v xml:space="preserve">YesLithium_cobalt_oxideWith equipmentSingle_cell </v>
      </c>
      <c r="I310" s="3" t="s">
        <v>16</v>
      </c>
      <c r="J310" s="2" t="s">
        <v>84</v>
      </c>
      <c r="K310" s="3" t="s">
        <v>37</v>
      </c>
      <c r="L310" s="3" t="s">
        <v>81</v>
      </c>
      <c r="M310" s="3" t="str">
        <f>IF('Battery exemption sheet'!$P$17&gt;0,'Battery exemption sheet'!$P$17," ")</f>
        <v xml:space="preserve"> </v>
      </c>
      <c r="N310" s="6"/>
      <c r="O310" s="7" t="s">
        <v>52</v>
      </c>
    </row>
    <row r="311" spans="8:15" x14ac:dyDescent="0.35">
      <c r="H311" s="14" t="str">
        <f t="shared" si="5"/>
        <v xml:space="preserve">YesLithium_cobalt_oxideStandaloneSingle_cell </v>
      </c>
      <c r="I311" s="3" t="s">
        <v>16</v>
      </c>
      <c r="J311" s="2" t="s">
        <v>84</v>
      </c>
      <c r="K311" s="3" t="s">
        <v>9</v>
      </c>
      <c r="L311" s="3" t="s">
        <v>81</v>
      </c>
      <c r="M311" s="3" t="str">
        <f>IF('Battery exemption sheet'!$P$17&gt;0,'Battery exemption sheet'!$P$17," ")</f>
        <v xml:space="preserve"> </v>
      </c>
      <c r="N311" s="6"/>
      <c r="O311" s="7" t="s">
        <v>52</v>
      </c>
    </row>
    <row r="312" spans="8:15" ht="29" x14ac:dyDescent="0.35">
      <c r="H312" s="14" t="str">
        <f t="shared" si="5"/>
        <v xml:space="preserve">YesLithium_nickel_manganese_cobalt_oxideIn equipmentSingle_cell </v>
      </c>
      <c r="I312" s="3" t="s">
        <v>16</v>
      </c>
      <c r="J312" s="2" t="s">
        <v>87</v>
      </c>
      <c r="K312" s="3" t="s">
        <v>35</v>
      </c>
      <c r="L312" s="3" t="s">
        <v>81</v>
      </c>
      <c r="M312" s="3" t="str">
        <f>IF('Battery exemption sheet'!$P$17&gt;0,'Battery exemption sheet'!$P$17," ")</f>
        <v xml:space="preserve"> </v>
      </c>
      <c r="N312" s="6"/>
      <c r="O312" s="7" t="s">
        <v>52</v>
      </c>
    </row>
    <row r="313" spans="8:15" ht="29" x14ac:dyDescent="0.35">
      <c r="H313" s="14" t="str">
        <f t="shared" si="5"/>
        <v xml:space="preserve">YesLithium_nickel_manganese_cobalt_oxideWith equipmentSingle_cell </v>
      </c>
      <c r="I313" s="3" t="s">
        <v>16</v>
      </c>
      <c r="J313" s="2" t="s">
        <v>87</v>
      </c>
      <c r="K313" s="3" t="s">
        <v>37</v>
      </c>
      <c r="L313" s="3" t="s">
        <v>81</v>
      </c>
      <c r="M313" s="3" t="str">
        <f>IF('Battery exemption sheet'!$P$17&gt;0,'Battery exemption sheet'!$P$17," ")</f>
        <v xml:space="preserve"> </v>
      </c>
      <c r="N313" s="6"/>
      <c r="O313" s="7" t="s">
        <v>52</v>
      </c>
    </row>
    <row r="314" spans="8:15" ht="29" x14ac:dyDescent="0.35">
      <c r="H314" s="14" t="str">
        <f t="shared" si="5"/>
        <v xml:space="preserve">YesLithium_nickel_manganese_cobalt_oxideStandaloneSingle_cell </v>
      </c>
      <c r="I314" s="3" t="s">
        <v>16</v>
      </c>
      <c r="J314" s="2" t="s">
        <v>87</v>
      </c>
      <c r="K314" s="3" t="s">
        <v>9</v>
      </c>
      <c r="L314" s="3" t="s">
        <v>81</v>
      </c>
      <c r="M314" s="3" t="str">
        <f>IF('Battery exemption sheet'!$P$17&gt;0,'Battery exemption sheet'!$P$17," ")</f>
        <v xml:space="preserve"> </v>
      </c>
      <c r="N314" s="6"/>
      <c r="O314" s="7" t="s">
        <v>52</v>
      </c>
    </row>
    <row r="315" spans="8:15" x14ac:dyDescent="0.35">
      <c r="H315" s="14" t="str">
        <f t="shared" si="5"/>
        <v xml:space="preserve">YesLithium_iron_phosphateIn equipmentSingle_cell </v>
      </c>
      <c r="I315" s="3" t="s">
        <v>16</v>
      </c>
      <c r="J315" s="2" t="s">
        <v>86</v>
      </c>
      <c r="K315" s="3" t="s">
        <v>35</v>
      </c>
      <c r="L315" s="3" t="s">
        <v>81</v>
      </c>
      <c r="M315" s="3" t="str">
        <f>IF('Battery exemption sheet'!$P$17&gt;0,'Battery exemption sheet'!$P$17," ")</f>
        <v xml:space="preserve"> </v>
      </c>
      <c r="N315" s="6"/>
      <c r="O315" s="7" t="s">
        <v>52</v>
      </c>
    </row>
    <row r="316" spans="8:15" x14ac:dyDescent="0.35">
      <c r="H316" s="14" t="str">
        <f t="shared" si="5"/>
        <v xml:space="preserve">YesLithium_iron_phosphateWith equipmentSingle_cell </v>
      </c>
      <c r="I316" s="3" t="s">
        <v>16</v>
      </c>
      <c r="J316" s="2" t="s">
        <v>86</v>
      </c>
      <c r="K316" s="3" t="s">
        <v>37</v>
      </c>
      <c r="L316" s="3" t="s">
        <v>81</v>
      </c>
      <c r="M316" s="3" t="str">
        <f>IF('Battery exemption sheet'!$P$17&gt;0,'Battery exemption sheet'!$P$17," ")</f>
        <v xml:space="preserve"> </v>
      </c>
      <c r="N316" s="6"/>
      <c r="O316" s="7" t="s">
        <v>52</v>
      </c>
    </row>
    <row r="317" spans="8:15" x14ac:dyDescent="0.35">
      <c r="H317" s="14" t="str">
        <f t="shared" si="5"/>
        <v xml:space="preserve">YesLithium_iron_phosphateStandaloneSingle_cell </v>
      </c>
      <c r="I317" s="3" t="s">
        <v>16</v>
      </c>
      <c r="J317" s="2" t="s">
        <v>86</v>
      </c>
      <c r="K317" s="3" t="s">
        <v>9</v>
      </c>
      <c r="L317" s="3" t="s">
        <v>81</v>
      </c>
      <c r="M317" s="3" t="str">
        <f>IF('Battery exemption sheet'!$P$17&gt;0,'Battery exemption sheet'!$P$17," ")</f>
        <v xml:space="preserve"> </v>
      </c>
      <c r="N317" s="6"/>
      <c r="O317" s="7" t="s">
        <v>52</v>
      </c>
    </row>
    <row r="318" spans="8:15" x14ac:dyDescent="0.35">
      <c r="H318" s="14" t="str">
        <f t="shared" si="5"/>
        <v xml:space="preserve">YesLithium_titanateIn equipmentSingle_cell </v>
      </c>
      <c r="I318" s="3" t="s">
        <v>16</v>
      </c>
      <c r="J318" s="2" t="s">
        <v>88</v>
      </c>
      <c r="K318" s="3" t="s">
        <v>35</v>
      </c>
      <c r="L318" s="3" t="s">
        <v>81</v>
      </c>
      <c r="M318" s="3" t="str">
        <f>IF('Battery exemption sheet'!$P$17&gt;0,'Battery exemption sheet'!$P$17," ")</f>
        <v xml:space="preserve"> </v>
      </c>
      <c r="N318" s="6"/>
      <c r="O318" s="7" t="s">
        <v>52</v>
      </c>
    </row>
    <row r="319" spans="8:15" x14ac:dyDescent="0.35">
      <c r="H319" s="14" t="str">
        <f t="shared" si="5"/>
        <v xml:space="preserve">YesLithium_titanateWith equipmentSingle_cell </v>
      </c>
      <c r="I319" s="3" t="s">
        <v>16</v>
      </c>
      <c r="J319" s="2" t="s">
        <v>88</v>
      </c>
      <c r="K319" s="3" t="s">
        <v>37</v>
      </c>
      <c r="L319" s="3" t="s">
        <v>81</v>
      </c>
      <c r="M319" s="3" t="str">
        <f>IF('Battery exemption sheet'!$P$17&gt;0,'Battery exemption sheet'!$P$17," ")</f>
        <v xml:space="preserve"> </v>
      </c>
      <c r="N319" s="6"/>
      <c r="O319" s="7" t="s">
        <v>52</v>
      </c>
    </row>
    <row r="320" spans="8:15" x14ac:dyDescent="0.35">
      <c r="H320" s="14" t="str">
        <f t="shared" si="5"/>
        <v xml:space="preserve">YesLithium_titanateStandaloneSingle_cell </v>
      </c>
      <c r="I320" s="3" t="s">
        <v>16</v>
      </c>
      <c r="J320" s="2" t="s">
        <v>88</v>
      </c>
      <c r="K320" s="3" t="s">
        <v>9</v>
      </c>
      <c r="L320" s="3" t="s">
        <v>81</v>
      </c>
      <c r="M320" s="3" t="str">
        <f>IF('Battery exemption sheet'!$P$17&gt;0,'Battery exemption sheet'!$P$17," ")</f>
        <v xml:space="preserve"> </v>
      </c>
      <c r="N320" s="6"/>
      <c r="O320" s="7" t="s">
        <v>52</v>
      </c>
    </row>
    <row r="321" spans="8:15" x14ac:dyDescent="0.35">
      <c r="H321" s="14" t="str">
        <f t="shared" si="5"/>
        <v xml:space="preserve">Yes_18650_In equipmentSingle_cell </v>
      </c>
      <c r="I321" s="3" t="s">
        <v>16</v>
      </c>
      <c r="J321" s="3" t="s">
        <v>78</v>
      </c>
      <c r="K321" s="3" t="s">
        <v>35</v>
      </c>
      <c r="L321" s="3" t="s">
        <v>81</v>
      </c>
      <c r="M321" s="3" t="str">
        <f>IF('Battery exemption sheet'!$P$17&gt;0,'Battery exemption sheet'!$P$17," ")</f>
        <v xml:space="preserve"> </v>
      </c>
      <c r="N321" s="6"/>
      <c r="O321" s="7" t="s">
        <v>52</v>
      </c>
    </row>
    <row r="322" spans="8:15" x14ac:dyDescent="0.35">
      <c r="H322" s="14" t="str">
        <f t="shared" si="5"/>
        <v xml:space="preserve">Yes_18650_With equipmentSingle_cell </v>
      </c>
      <c r="I322" s="3" t="s">
        <v>16</v>
      </c>
      <c r="J322" s="3" t="s">
        <v>78</v>
      </c>
      <c r="K322" s="3" t="s">
        <v>37</v>
      </c>
      <c r="L322" s="3" t="s">
        <v>81</v>
      </c>
      <c r="M322" s="3" t="str">
        <f>IF('Battery exemption sheet'!$P$17&gt;0,'Battery exemption sheet'!$P$17," ")</f>
        <v xml:space="preserve"> </v>
      </c>
      <c r="N322" s="6"/>
      <c r="O322" s="7" t="s">
        <v>52</v>
      </c>
    </row>
    <row r="323" spans="8:15" x14ac:dyDescent="0.35">
      <c r="H323" s="14" t="str">
        <f t="shared" si="5"/>
        <v xml:space="preserve">Yes_18650_StandaloneSingle_cell </v>
      </c>
      <c r="I323" s="3" t="s">
        <v>16</v>
      </c>
      <c r="J323" s="3" t="s">
        <v>78</v>
      </c>
      <c r="K323" s="3" t="s">
        <v>9</v>
      </c>
      <c r="L323" s="3" t="s">
        <v>81</v>
      </c>
      <c r="M323" s="3" t="str">
        <f>IF('Battery exemption sheet'!$P$17&gt;0,'Battery exemption sheet'!$P$17," ")</f>
        <v xml:space="preserve"> </v>
      </c>
      <c r="N323" s="6"/>
      <c r="O323" s="7" t="s">
        <v>52</v>
      </c>
    </row>
    <row r="324" spans="8:15" x14ac:dyDescent="0.35">
      <c r="H324" s="14" t="str">
        <f t="shared" si="5"/>
        <v xml:space="preserve">YesLithium_IonIn equipmentSingle_cell </v>
      </c>
      <c r="I324" s="3" t="s">
        <v>16</v>
      </c>
      <c r="J324" s="2" t="s">
        <v>79</v>
      </c>
      <c r="K324" s="3" t="s">
        <v>35</v>
      </c>
      <c r="L324" s="3" t="s">
        <v>81</v>
      </c>
      <c r="M324" s="3" t="str">
        <f>IF('Battery exemption sheet'!$P$18&gt;0,'Battery exemption sheet'!$P$18," ")</f>
        <v xml:space="preserve"> </v>
      </c>
      <c r="N324" s="6"/>
      <c r="O324" s="7" t="s">
        <v>52</v>
      </c>
    </row>
    <row r="325" spans="8:15" x14ac:dyDescent="0.35">
      <c r="H325" s="14" t="str">
        <f t="shared" si="5"/>
        <v xml:space="preserve">YesLithium_IonWith equipmentSingle_cell </v>
      </c>
      <c r="I325" s="3" t="s">
        <v>16</v>
      </c>
      <c r="J325" s="2" t="s">
        <v>79</v>
      </c>
      <c r="K325" s="3" t="s">
        <v>37</v>
      </c>
      <c r="L325" s="3" t="s">
        <v>81</v>
      </c>
      <c r="M325" s="3" t="str">
        <f>IF('Battery exemption sheet'!$P$18&gt;0,'Battery exemption sheet'!$P$18," ")</f>
        <v xml:space="preserve"> </v>
      </c>
      <c r="N325" s="6"/>
      <c r="O325" s="7" t="s">
        <v>52</v>
      </c>
    </row>
    <row r="326" spans="8:15" x14ac:dyDescent="0.35">
      <c r="H326" s="14" t="str">
        <f t="shared" si="5"/>
        <v xml:space="preserve">YesLithium_IonStandaloneSingle_cell </v>
      </c>
      <c r="I326" s="3" t="s">
        <v>16</v>
      </c>
      <c r="J326" s="2" t="s">
        <v>79</v>
      </c>
      <c r="K326" s="3" t="s">
        <v>9</v>
      </c>
      <c r="L326" s="3" t="s">
        <v>81</v>
      </c>
      <c r="M326" s="3" t="str">
        <f>IF('Battery exemption sheet'!$P$18&gt;0,'Battery exemption sheet'!$P$18," ")</f>
        <v xml:space="preserve"> </v>
      </c>
      <c r="N326" s="6"/>
      <c r="O326" s="7" t="s">
        <v>52</v>
      </c>
    </row>
    <row r="327" spans="8:15" x14ac:dyDescent="0.35">
      <c r="H327" s="14" t="str">
        <f t="shared" si="5"/>
        <v xml:space="preserve">YesLithium_PolymerIn equipmentSingle_cell </v>
      </c>
      <c r="I327" s="3" t="s">
        <v>16</v>
      </c>
      <c r="J327" s="2" t="s">
        <v>85</v>
      </c>
      <c r="K327" s="3" t="s">
        <v>35</v>
      </c>
      <c r="L327" s="3" t="s">
        <v>81</v>
      </c>
      <c r="M327" s="3" t="str">
        <f>IF('Battery exemption sheet'!$P$18&gt;0,'Battery exemption sheet'!$P$18," ")</f>
        <v xml:space="preserve"> </v>
      </c>
      <c r="N327" s="6"/>
      <c r="O327" s="7" t="s">
        <v>52</v>
      </c>
    </row>
    <row r="328" spans="8:15" x14ac:dyDescent="0.35">
      <c r="H328" s="14" t="str">
        <f t="shared" si="5"/>
        <v xml:space="preserve">YesLithium_PolymerWith equipmentSingle_cell </v>
      </c>
      <c r="I328" s="3" t="s">
        <v>16</v>
      </c>
      <c r="J328" s="2" t="s">
        <v>85</v>
      </c>
      <c r="K328" s="3" t="s">
        <v>37</v>
      </c>
      <c r="L328" s="3" t="s">
        <v>81</v>
      </c>
      <c r="M328" s="3" t="str">
        <f>IF('Battery exemption sheet'!$P$18&gt;0,'Battery exemption sheet'!$P$18," ")</f>
        <v xml:space="preserve"> </v>
      </c>
      <c r="N328" s="6"/>
      <c r="O328" s="7" t="s">
        <v>52</v>
      </c>
    </row>
    <row r="329" spans="8:15" x14ac:dyDescent="0.35">
      <c r="H329" s="14" t="str">
        <f t="shared" si="5"/>
        <v xml:space="preserve">YesLithium_PolymerStandaloneSingle_cell </v>
      </c>
      <c r="I329" s="3" t="s">
        <v>16</v>
      </c>
      <c r="J329" s="2" t="s">
        <v>85</v>
      </c>
      <c r="K329" s="3" t="s">
        <v>9</v>
      </c>
      <c r="L329" s="3" t="s">
        <v>81</v>
      </c>
      <c r="M329" s="3" t="str">
        <f>IF('Battery exemption sheet'!$P$18&gt;0,'Battery exemption sheet'!$P$18," ")</f>
        <v xml:space="preserve"> </v>
      </c>
      <c r="N329" s="6"/>
      <c r="O329" s="7" t="s">
        <v>52</v>
      </c>
    </row>
    <row r="330" spans="8:15" x14ac:dyDescent="0.35">
      <c r="H330" s="14" t="str">
        <f t="shared" si="5"/>
        <v xml:space="preserve">YesLithium_cobalt_oxideIn equipmentSingle_cell </v>
      </c>
      <c r="I330" s="3" t="s">
        <v>16</v>
      </c>
      <c r="J330" s="2" t="s">
        <v>84</v>
      </c>
      <c r="K330" s="3" t="s">
        <v>35</v>
      </c>
      <c r="L330" s="3" t="s">
        <v>81</v>
      </c>
      <c r="M330" s="3" t="str">
        <f>IF('Battery exemption sheet'!$P$18&gt;0,'Battery exemption sheet'!$P$18," ")</f>
        <v xml:space="preserve"> </v>
      </c>
      <c r="N330" s="6"/>
      <c r="O330" s="7" t="s">
        <v>52</v>
      </c>
    </row>
    <row r="331" spans="8:15" x14ac:dyDescent="0.35">
      <c r="H331" s="14" t="str">
        <f t="shared" si="5"/>
        <v xml:space="preserve">YesLithium_cobalt_oxideWith equipmentSingle_cell </v>
      </c>
      <c r="I331" s="3" t="s">
        <v>16</v>
      </c>
      <c r="J331" s="2" t="s">
        <v>84</v>
      </c>
      <c r="K331" s="3" t="s">
        <v>37</v>
      </c>
      <c r="L331" s="3" t="s">
        <v>81</v>
      </c>
      <c r="M331" s="3" t="str">
        <f>IF('Battery exemption sheet'!$P$18&gt;0,'Battery exemption sheet'!$P$18," ")</f>
        <v xml:space="preserve"> </v>
      </c>
      <c r="N331" s="6"/>
      <c r="O331" s="7" t="s">
        <v>52</v>
      </c>
    </row>
    <row r="332" spans="8:15" x14ac:dyDescent="0.35">
      <c r="H332" s="14" t="str">
        <f t="shared" si="5"/>
        <v xml:space="preserve">YesLithium_cobalt_oxideStandaloneSingle_cell </v>
      </c>
      <c r="I332" s="3" t="s">
        <v>16</v>
      </c>
      <c r="J332" s="2" t="s">
        <v>84</v>
      </c>
      <c r="K332" s="3" t="s">
        <v>9</v>
      </c>
      <c r="L332" s="3" t="s">
        <v>81</v>
      </c>
      <c r="M332" s="3" t="str">
        <f>IF('Battery exemption sheet'!$P$18&gt;0,'Battery exemption sheet'!$P$18," ")</f>
        <v xml:space="preserve"> </v>
      </c>
      <c r="N332" s="6"/>
      <c r="O332" s="7" t="s">
        <v>52</v>
      </c>
    </row>
    <row r="333" spans="8:15" ht="29" x14ac:dyDescent="0.35">
      <c r="H333" s="14" t="str">
        <f t="shared" si="5"/>
        <v xml:space="preserve">YesLithium_nickel_manganese_cobalt_oxideIn equipmentSingle_cell </v>
      </c>
      <c r="I333" s="3" t="s">
        <v>16</v>
      </c>
      <c r="J333" s="2" t="s">
        <v>87</v>
      </c>
      <c r="K333" s="3" t="s">
        <v>35</v>
      </c>
      <c r="L333" s="3" t="s">
        <v>81</v>
      </c>
      <c r="M333" s="3" t="str">
        <f>IF('Battery exemption sheet'!$P$18&gt;0,'Battery exemption sheet'!$P$18," ")</f>
        <v xml:space="preserve"> </v>
      </c>
      <c r="N333" s="6"/>
      <c r="O333" s="7" t="s">
        <v>52</v>
      </c>
    </row>
    <row r="334" spans="8:15" ht="29" x14ac:dyDescent="0.35">
      <c r="H334" s="14" t="str">
        <f t="shared" si="5"/>
        <v xml:space="preserve">YesLithium_nickel_manganese_cobalt_oxideWith equipmentSingle_cell </v>
      </c>
      <c r="I334" s="3" t="s">
        <v>16</v>
      </c>
      <c r="J334" s="2" t="s">
        <v>87</v>
      </c>
      <c r="K334" s="3" t="s">
        <v>37</v>
      </c>
      <c r="L334" s="3" t="s">
        <v>81</v>
      </c>
      <c r="M334" s="3" t="str">
        <f>IF('Battery exemption sheet'!$P$18&gt;0,'Battery exemption sheet'!$P$18," ")</f>
        <v xml:space="preserve"> </v>
      </c>
      <c r="N334" s="6"/>
      <c r="O334" s="7" t="s">
        <v>52</v>
      </c>
    </row>
    <row r="335" spans="8:15" ht="29" x14ac:dyDescent="0.35">
      <c r="H335" s="14" t="str">
        <f t="shared" si="5"/>
        <v xml:space="preserve">YesLithium_nickel_manganese_cobalt_oxideStandaloneSingle_cell </v>
      </c>
      <c r="I335" s="3" t="s">
        <v>16</v>
      </c>
      <c r="J335" s="2" t="s">
        <v>87</v>
      </c>
      <c r="K335" s="3" t="s">
        <v>9</v>
      </c>
      <c r="L335" s="3" t="s">
        <v>81</v>
      </c>
      <c r="M335" s="3" t="str">
        <f>IF('Battery exemption sheet'!$P$18&gt;0,'Battery exemption sheet'!$P$18," ")</f>
        <v xml:space="preserve"> </v>
      </c>
      <c r="N335" s="6"/>
      <c r="O335" s="7" t="s">
        <v>52</v>
      </c>
    </row>
    <row r="336" spans="8:15" x14ac:dyDescent="0.35">
      <c r="H336" s="14" t="str">
        <f t="shared" si="5"/>
        <v xml:space="preserve">YesLithium_iron_phosphateIn equipmentSingle_cell </v>
      </c>
      <c r="I336" s="3" t="s">
        <v>16</v>
      </c>
      <c r="J336" s="2" t="s">
        <v>86</v>
      </c>
      <c r="K336" s="3" t="s">
        <v>35</v>
      </c>
      <c r="L336" s="3" t="s">
        <v>81</v>
      </c>
      <c r="M336" s="3" t="str">
        <f>IF('Battery exemption sheet'!$P$18&gt;0,'Battery exemption sheet'!$P$18," ")</f>
        <v xml:space="preserve"> </v>
      </c>
      <c r="N336" s="6"/>
      <c r="O336" s="7" t="s">
        <v>52</v>
      </c>
    </row>
    <row r="337" spans="8:15" x14ac:dyDescent="0.35">
      <c r="H337" s="14" t="str">
        <f t="shared" si="5"/>
        <v xml:space="preserve">YesLithium_iron_phosphateWith equipmentSingle_cell </v>
      </c>
      <c r="I337" s="3" t="s">
        <v>16</v>
      </c>
      <c r="J337" s="2" t="s">
        <v>86</v>
      </c>
      <c r="K337" s="3" t="s">
        <v>37</v>
      </c>
      <c r="L337" s="3" t="s">
        <v>81</v>
      </c>
      <c r="M337" s="3" t="str">
        <f>IF('Battery exemption sheet'!$P$18&gt;0,'Battery exemption sheet'!$P$18," ")</f>
        <v xml:space="preserve"> </v>
      </c>
      <c r="N337" s="6"/>
      <c r="O337" s="7" t="s">
        <v>52</v>
      </c>
    </row>
    <row r="338" spans="8:15" x14ac:dyDescent="0.35">
      <c r="H338" s="14" t="str">
        <f t="shared" si="5"/>
        <v xml:space="preserve">YesLithium_iron_phosphateStandaloneSingle_cell </v>
      </c>
      <c r="I338" s="3" t="s">
        <v>16</v>
      </c>
      <c r="J338" s="2" t="s">
        <v>86</v>
      </c>
      <c r="K338" s="3" t="s">
        <v>9</v>
      </c>
      <c r="L338" s="3" t="s">
        <v>81</v>
      </c>
      <c r="M338" s="3" t="str">
        <f>IF('Battery exemption sheet'!$P$18&gt;0,'Battery exemption sheet'!$P$18," ")</f>
        <v xml:space="preserve"> </v>
      </c>
      <c r="N338" s="6"/>
      <c r="O338" s="7" t="s">
        <v>52</v>
      </c>
    </row>
    <row r="339" spans="8:15" x14ac:dyDescent="0.35">
      <c r="H339" s="14" t="str">
        <f t="shared" si="5"/>
        <v xml:space="preserve">YesLithium_titanateIn equipmentSingle_cell </v>
      </c>
      <c r="I339" s="3" t="s">
        <v>16</v>
      </c>
      <c r="J339" s="2" t="s">
        <v>88</v>
      </c>
      <c r="K339" s="3" t="s">
        <v>35</v>
      </c>
      <c r="L339" s="3" t="s">
        <v>81</v>
      </c>
      <c r="M339" s="3" t="str">
        <f>IF('Battery exemption sheet'!$P$18&gt;0,'Battery exemption sheet'!$P$18," ")</f>
        <v xml:space="preserve"> </v>
      </c>
      <c r="N339" s="6"/>
      <c r="O339" s="7" t="s">
        <v>52</v>
      </c>
    </row>
    <row r="340" spans="8:15" x14ac:dyDescent="0.35">
      <c r="H340" s="14" t="str">
        <f t="shared" si="5"/>
        <v xml:space="preserve">YesLithium_titanateWith equipmentSingle_cell </v>
      </c>
      <c r="I340" s="3" t="s">
        <v>16</v>
      </c>
      <c r="J340" s="2" t="s">
        <v>88</v>
      </c>
      <c r="K340" s="3" t="s">
        <v>37</v>
      </c>
      <c r="L340" s="3" t="s">
        <v>81</v>
      </c>
      <c r="M340" s="3" t="str">
        <f>IF('Battery exemption sheet'!$P$18&gt;0,'Battery exemption sheet'!$P$18," ")</f>
        <v xml:space="preserve"> </v>
      </c>
      <c r="N340" s="6"/>
      <c r="O340" s="7" t="s">
        <v>52</v>
      </c>
    </row>
    <row r="341" spans="8:15" x14ac:dyDescent="0.35">
      <c r="H341" s="14" t="str">
        <f t="shared" si="5"/>
        <v xml:space="preserve">YesLithium_titanateStandaloneSingle_cell </v>
      </c>
      <c r="I341" s="3" t="s">
        <v>16</v>
      </c>
      <c r="J341" s="2" t="s">
        <v>88</v>
      </c>
      <c r="K341" s="3" t="s">
        <v>9</v>
      </c>
      <c r="L341" s="3" t="s">
        <v>81</v>
      </c>
      <c r="M341" s="3" t="str">
        <f>IF('Battery exemption sheet'!$P$18&gt;0,'Battery exemption sheet'!$P$18," ")</f>
        <v xml:space="preserve"> </v>
      </c>
      <c r="N341" s="6"/>
      <c r="O341" s="7" t="s">
        <v>52</v>
      </c>
    </row>
    <row r="342" spans="8:15" x14ac:dyDescent="0.35">
      <c r="H342" s="14" t="str">
        <f t="shared" si="5"/>
        <v xml:space="preserve">Yes_18650_In equipmentSingle_cell </v>
      </c>
      <c r="I342" s="3" t="s">
        <v>16</v>
      </c>
      <c r="J342" s="3" t="s">
        <v>78</v>
      </c>
      <c r="K342" s="3" t="s">
        <v>35</v>
      </c>
      <c r="L342" s="3" t="s">
        <v>81</v>
      </c>
      <c r="M342" s="3" t="str">
        <f>IF('Battery exemption sheet'!$P$18&gt;0,'Battery exemption sheet'!$P$18," ")</f>
        <v xml:space="preserve"> </v>
      </c>
      <c r="N342" s="6"/>
      <c r="O342" s="7" t="s">
        <v>52</v>
      </c>
    </row>
    <row r="343" spans="8:15" x14ac:dyDescent="0.35">
      <c r="H343" s="14" t="str">
        <f t="shared" si="5"/>
        <v xml:space="preserve">Yes_18650_With equipmentSingle_cell </v>
      </c>
      <c r="I343" s="3" t="s">
        <v>16</v>
      </c>
      <c r="J343" s="3" t="s">
        <v>78</v>
      </c>
      <c r="K343" s="3" t="s">
        <v>37</v>
      </c>
      <c r="L343" s="3" t="s">
        <v>81</v>
      </c>
      <c r="M343" s="3" t="str">
        <f>IF('Battery exemption sheet'!$P$18&gt;0,'Battery exemption sheet'!$P$18," ")</f>
        <v xml:space="preserve"> </v>
      </c>
      <c r="N343" s="6"/>
      <c r="O343" s="7" t="s">
        <v>52</v>
      </c>
    </row>
    <row r="344" spans="8:15" x14ac:dyDescent="0.35">
      <c r="H344" s="14" t="str">
        <f t="shared" si="5"/>
        <v xml:space="preserve">Yes_18650_StandaloneSingle_cell </v>
      </c>
      <c r="I344" s="3" t="s">
        <v>16</v>
      </c>
      <c r="J344" s="3" t="s">
        <v>78</v>
      </c>
      <c r="K344" s="3" t="s">
        <v>9</v>
      </c>
      <c r="L344" s="3" t="s">
        <v>81</v>
      </c>
      <c r="M344" s="3" t="str">
        <f>IF('Battery exemption sheet'!$P$18&gt;0,'Battery exemption sheet'!$P$18," ")</f>
        <v xml:space="preserve"> </v>
      </c>
      <c r="N344" s="6"/>
      <c r="O344" s="7" t="s">
        <v>52</v>
      </c>
    </row>
    <row r="345" spans="8:15" x14ac:dyDescent="0.35">
      <c r="H345" s="14" t="str">
        <f t="shared" si="5"/>
        <v xml:space="preserve">YesLithium_IonIn equipmentSingle_cell </v>
      </c>
      <c r="I345" s="3" t="s">
        <v>16</v>
      </c>
      <c r="J345" s="2" t="s">
        <v>79</v>
      </c>
      <c r="K345" s="3" t="s">
        <v>35</v>
      </c>
      <c r="L345" s="3" t="s">
        <v>81</v>
      </c>
      <c r="M345" s="3" t="str">
        <f>IF('Battery exemption sheet'!$P$19&gt;0,'Battery exemption sheet'!$P$19," ")</f>
        <v xml:space="preserve"> </v>
      </c>
      <c r="N345" s="6"/>
      <c r="O345" s="7" t="s">
        <v>52</v>
      </c>
    </row>
    <row r="346" spans="8:15" x14ac:dyDescent="0.35">
      <c r="H346" s="14" t="str">
        <f t="shared" si="5"/>
        <v xml:space="preserve">YesLithium_IonWith equipmentSingle_cell </v>
      </c>
      <c r="I346" s="3" t="s">
        <v>16</v>
      </c>
      <c r="J346" s="2" t="s">
        <v>79</v>
      </c>
      <c r="K346" s="3" t="s">
        <v>37</v>
      </c>
      <c r="L346" s="3" t="s">
        <v>81</v>
      </c>
      <c r="M346" s="3" t="str">
        <f>IF('Battery exemption sheet'!$P$19&gt;0,'Battery exemption sheet'!$P$19," ")</f>
        <v xml:space="preserve"> </v>
      </c>
      <c r="N346" s="6"/>
      <c r="O346" s="7" t="s">
        <v>52</v>
      </c>
    </row>
    <row r="347" spans="8:15" x14ac:dyDescent="0.35">
      <c r="H347" s="14" t="str">
        <f t="shared" si="5"/>
        <v xml:space="preserve">YesLithium_IonStandaloneSingle_cell </v>
      </c>
      <c r="I347" s="3" t="s">
        <v>16</v>
      </c>
      <c r="J347" s="2" t="s">
        <v>79</v>
      </c>
      <c r="K347" s="3" t="s">
        <v>9</v>
      </c>
      <c r="L347" s="3" t="s">
        <v>81</v>
      </c>
      <c r="M347" s="3" t="str">
        <f>IF('Battery exemption sheet'!$P$19&gt;0,'Battery exemption sheet'!$P$19," ")</f>
        <v xml:space="preserve"> </v>
      </c>
      <c r="N347" s="6"/>
      <c r="O347" s="7" t="s">
        <v>52</v>
      </c>
    </row>
    <row r="348" spans="8:15" x14ac:dyDescent="0.35">
      <c r="H348" s="14" t="str">
        <f t="shared" si="5"/>
        <v xml:space="preserve">YesLithium_PolymerIn equipmentSingle_cell </v>
      </c>
      <c r="I348" s="3" t="s">
        <v>16</v>
      </c>
      <c r="J348" s="2" t="s">
        <v>85</v>
      </c>
      <c r="K348" s="3" t="s">
        <v>35</v>
      </c>
      <c r="L348" s="3" t="s">
        <v>81</v>
      </c>
      <c r="M348" s="3" t="str">
        <f>IF('Battery exemption sheet'!$P$19&gt;0,'Battery exemption sheet'!$P$19," ")</f>
        <v xml:space="preserve"> </v>
      </c>
      <c r="N348" s="6"/>
      <c r="O348" s="7" t="s">
        <v>52</v>
      </c>
    </row>
    <row r="349" spans="8:15" x14ac:dyDescent="0.35">
      <c r="H349" s="14" t="str">
        <f t="shared" si="5"/>
        <v xml:space="preserve">YesLithium_PolymerWith equipmentSingle_cell </v>
      </c>
      <c r="I349" s="3" t="s">
        <v>16</v>
      </c>
      <c r="J349" s="2" t="s">
        <v>85</v>
      </c>
      <c r="K349" s="3" t="s">
        <v>37</v>
      </c>
      <c r="L349" s="3" t="s">
        <v>81</v>
      </c>
      <c r="M349" s="3" t="str">
        <f>IF('Battery exemption sheet'!$P$19&gt;0,'Battery exemption sheet'!$P$19," ")</f>
        <v xml:space="preserve"> </v>
      </c>
      <c r="N349" s="6"/>
      <c r="O349" s="7" t="s">
        <v>52</v>
      </c>
    </row>
    <row r="350" spans="8:15" x14ac:dyDescent="0.35">
      <c r="H350" s="14" t="str">
        <f t="shared" si="5"/>
        <v xml:space="preserve">YesLithium_PolymerStandaloneSingle_cell </v>
      </c>
      <c r="I350" s="3" t="s">
        <v>16</v>
      </c>
      <c r="J350" s="2" t="s">
        <v>85</v>
      </c>
      <c r="K350" s="3" t="s">
        <v>9</v>
      </c>
      <c r="L350" s="3" t="s">
        <v>81</v>
      </c>
      <c r="M350" s="3" t="str">
        <f>IF('Battery exemption sheet'!$P$19&gt;0,'Battery exemption sheet'!$P$19," ")</f>
        <v xml:space="preserve"> </v>
      </c>
      <c r="N350" s="6"/>
      <c r="O350" s="7" t="s">
        <v>52</v>
      </c>
    </row>
    <row r="351" spans="8:15" x14ac:dyDescent="0.35">
      <c r="H351" s="14" t="str">
        <f t="shared" si="5"/>
        <v xml:space="preserve">YesLithium_cobalt_oxideIn equipmentSingle_cell </v>
      </c>
      <c r="I351" s="3" t="s">
        <v>16</v>
      </c>
      <c r="J351" s="2" t="s">
        <v>84</v>
      </c>
      <c r="K351" s="3" t="s">
        <v>35</v>
      </c>
      <c r="L351" s="3" t="s">
        <v>81</v>
      </c>
      <c r="M351" s="3" t="str">
        <f>IF('Battery exemption sheet'!$P$19&gt;0,'Battery exemption sheet'!$P$19," ")</f>
        <v xml:space="preserve"> </v>
      </c>
      <c r="N351" s="6"/>
      <c r="O351" s="7" t="s">
        <v>52</v>
      </c>
    </row>
    <row r="352" spans="8:15" x14ac:dyDescent="0.35">
      <c r="H352" s="14" t="str">
        <f t="shared" si="5"/>
        <v xml:space="preserve">YesLithium_cobalt_oxideWith equipmentSingle_cell </v>
      </c>
      <c r="I352" s="3" t="s">
        <v>16</v>
      </c>
      <c r="J352" s="2" t="s">
        <v>84</v>
      </c>
      <c r="K352" s="3" t="s">
        <v>37</v>
      </c>
      <c r="L352" s="3" t="s">
        <v>81</v>
      </c>
      <c r="M352" s="3" t="str">
        <f>IF('Battery exemption sheet'!$P$19&gt;0,'Battery exemption sheet'!$P$19," ")</f>
        <v xml:space="preserve"> </v>
      </c>
      <c r="N352" s="6"/>
      <c r="O352" s="7" t="s">
        <v>52</v>
      </c>
    </row>
    <row r="353" spans="8:15" x14ac:dyDescent="0.35">
      <c r="H353" s="14" t="str">
        <f t="shared" si="5"/>
        <v xml:space="preserve">YesLithium_cobalt_oxideStandaloneSingle_cell </v>
      </c>
      <c r="I353" s="3" t="s">
        <v>16</v>
      </c>
      <c r="J353" s="2" t="s">
        <v>84</v>
      </c>
      <c r="K353" s="3" t="s">
        <v>9</v>
      </c>
      <c r="L353" s="3" t="s">
        <v>81</v>
      </c>
      <c r="M353" s="3" t="str">
        <f>IF('Battery exemption sheet'!$P$19&gt;0,'Battery exemption sheet'!$P$19," ")</f>
        <v xml:space="preserve"> </v>
      </c>
      <c r="N353" s="6"/>
      <c r="O353" s="7" t="s">
        <v>52</v>
      </c>
    </row>
    <row r="354" spans="8:15" ht="29" x14ac:dyDescent="0.35">
      <c r="H354" s="14" t="str">
        <f t="shared" si="5"/>
        <v xml:space="preserve">YesLithium_nickel_manganese_cobalt_oxideIn equipmentSingle_cell </v>
      </c>
      <c r="I354" s="3" t="s">
        <v>16</v>
      </c>
      <c r="J354" s="2" t="s">
        <v>87</v>
      </c>
      <c r="K354" s="3" t="s">
        <v>35</v>
      </c>
      <c r="L354" s="3" t="s">
        <v>81</v>
      </c>
      <c r="M354" s="3" t="str">
        <f>IF('Battery exemption sheet'!$P$19&gt;0,'Battery exemption sheet'!$P$19," ")</f>
        <v xml:space="preserve"> </v>
      </c>
      <c r="N354" s="6"/>
      <c r="O354" s="7" t="s">
        <v>52</v>
      </c>
    </row>
    <row r="355" spans="8:15" ht="29" x14ac:dyDescent="0.35">
      <c r="H355" s="14" t="str">
        <f t="shared" si="5"/>
        <v xml:space="preserve">YesLithium_nickel_manganese_cobalt_oxideWith equipmentSingle_cell </v>
      </c>
      <c r="I355" s="3" t="s">
        <v>16</v>
      </c>
      <c r="J355" s="2" t="s">
        <v>87</v>
      </c>
      <c r="K355" s="3" t="s">
        <v>37</v>
      </c>
      <c r="L355" s="3" t="s">
        <v>81</v>
      </c>
      <c r="M355" s="3" t="str">
        <f>IF('Battery exemption sheet'!$P$19&gt;0,'Battery exemption sheet'!$P$19," ")</f>
        <v xml:space="preserve"> </v>
      </c>
      <c r="N355" s="6"/>
      <c r="O355" s="7" t="s">
        <v>52</v>
      </c>
    </row>
    <row r="356" spans="8:15" ht="29" x14ac:dyDescent="0.35">
      <c r="H356" s="14" t="str">
        <f t="shared" si="5"/>
        <v xml:space="preserve">YesLithium_nickel_manganese_cobalt_oxideStandaloneSingle_cell </v>
      </c>
      <c r="I356" s="3" t="s">
        <v>16</v>
      </c>
      <c r="J356" s="2" t="s">
        <v>87</v>
      </c>
      <c r="K356" s="3" t="s">
        <v>9</v>
      </c>
      <c r="L356" s="3" t="s">
        <v>81</v>
      </c>
      <c r="M356" s="3" t="str">
        <f>IF('Battery exemption sheet'!$P$19&gt;0,'Battery exemption sheet'!$P$19," ")</f>
        <v xml:space="preserve"> </v>
      </c>
      <c r="N356" s="6"/>
      <c r="O356" s="7" t="s">
        <v>52</v>
      </c>
    </row>
    <row r="357" spans="8:15" x14ac:dyDescent="0.35">
      <c r="H357" s="14" t="str">
        <f t="shared" si="5"/>
        <v xml:space="preserve">YesLithium_iron_phosphateIn equipmentSingle_cell </v>
      </c>
      <c r="I357" s="3" t="s">
        <v>16</v>
      </c>
      <c r="J357" s="2" t="s">
        <v>86</v>
      </c>
      <c r="K357" s="3" t="s">
        <v>35</v>
      </c>
      <c r="L357" s="3" t="s">
        <v>81</v>
      </c>
      <c r="M357" s="3" t="str">
        <f>IF('Battery exemption sheet'!$P$19&gt;0,'Battery exemption sheet'!$P$19," ")</f>
        <v xml:space="preserve"> </v>
      </c>
      <c r="N357" s="6"/>
      <c r="O357" s="7" t="s">
        <v>52</v>
      </c>
    </row>
    <row r="358" spans="8:15" x14ac:dyDescent="0.35">
      <c r="H358" s="14" t="str">
        <f t="shared" si="5"/>
        <v xml:space="preserve">YesLithium_iron_phosphateWith equipmentSingle_cell </v>
      </c>
      <c r="I358" s="3" t="s">
        <v>16</v>
      </c>
      <c r="J358" s="2" t="s">
        <v>86</v>
      </c>
      <c r="K358" s="3" t="s">
        <v>37</v>
      </c>
      <c r="L358" s="3" t="s">
        <v>81</v>
      </c>
      <c r="M358" s="3" t="str">
        <f>IF('Battery exemption sheet'!$P$19&gt;0,'Battery exemption sheet'!$P$19," ")</f>
        <v xml:space="preserve"> </v>
      </c>
      <c r="N358" s="6"/>
      <c r="O358" s="7" t="s">
        <v>52</v>
      </c>
    </row>
    <row r="359" spans="8:15" x14ac:dyDescent="0.35">
      <c r="H359" s="14" t="str">
        <f t="shared" si="5"/>
        <v xml:space="preserve">YesLithium_iron_phosphateStandaloneSingle_cell </v>
      </c>
      <c r="I359" s="3" t="s">
        <v>16</v>
      </c>
      <c r="J359" s="2" t="s">
        <v>86</v>
      </c>
      <c r="K359" s="3" t="s">
        <v>9</v>
      </c>
      <c r="L359" s="3" t="s">
        <v>81</v>
      </c>
      <c r="M359" s="3" t="str">
        <f>IF('Battery exemption sheet'!$P$19&gt;0,'Battery exemption sheet'!$P$19," ")</f>
        <v xml:space="preserve"> </v>
      </c>
      <c r="N359" s="6"/>
      <c r="O359" s="7" t="s">
        <v>52</v>
      </c>
    </row>
    <row r="360" spans="8:15" x14ac:dyDescent="0.35">
      <c r="H360" s="14" t="str">
        <f t="shared" ref="H360:H423" si="6">I360&amp;J360&amp;K360&amp;L360&amp;M360&amp;N360</f>
        <v xml:space="preserve">YesLithium_titanateIn equipmentSingle_cell </v>
      </c>
      <c r="I360" s="3" t="s">
        <v>16</v>
      </c>
      <c r="J360" s="2" t="s">
        <v>88</v>
      </c>
      <c r="K360" s="3" t="s">
        <v>35</v>
      </c>
      <c r="L360" s="3" t="s">
        <v>81</v>
      </c>
      <c r="M360" s="3" t="str">
        <f>IF('Battery exemption sheet'!$P$19&gt;0,'Battery exemption sheet'!$P$19," ")</f>
        <v xml:space="preserve"> </v>
      </c>
      <c r="N360" s="6"/>
      <c r="O360" s="7" t="s">
        <v>52</v>
      </c>
    </row>
    <row r="361" spans="8:15" x14ac:dyDescent="0.35">
      <c r="H361" s="14" t="str">
        <f t="shared" si="6"/>
        <v xml:space="preserve">YesLithium_titanateWith equipmentSingle_cell </v>
      </c>
      <c r="I361" s="3" t="s">
        <v>16</v>
      </c>
      <c r="J361" s="2" t="s">
        <v>88</v>
      </c>
      <c r="K361" s="3" t="s">
        <v>37</v>
      </c>
      <c r="L361" s="3" t="s">
        <v>81</v>
      </c>
      <c r="M361" s="3" t="str">
        <f>IF('Battery exemption sheet'!$P$19&gt;0,'Battery exemption sheet'!$P$19," ")</f>
        <v xml:space="preserve"> </v>
      </c>
      <c r="N361" s="6"/>
      <c r="O361" s="7" t="s">
        <v>52</v>
      </c>
    </row>
    <row r="362" spans="8:15" x14ac:dyDescent="0.35">
      <c r="H362" s="14" t="str">
        <f t="shared" si="6"/>
        <v xml:space="preserve">YesLithium_titanateStandaloneSingle_cell </v>
      </c>
      <c r="I362" s="3" t="s">
        <v>16</v>
      </c>
      <c r="J362" s="2" t="s">
        <v>88</v>
      </c>
      <c r="K362" s="3" t="s">
        <v>9</v>
      </c>
      <c r="L362" s="3" t="s">
        <v>81</v>
      </c>
      <c r="M362" s="3" t="str">
        <f>IF('Battery exemption sheet'!$P$19&gt;0,'Battery exemption sheet'!$P$19," ")</f>
        <v xml:space="preserve"> </v>
      </c>
      <c r="N362" s="6"/>
      <c r="O362" s="7" t="s">
        <v>52</v>
      </c>
    </row>
    <row r="363" spans="8:15" x14ac:dyDescent="0.35">
      <c r="H363" s="14" t="str">
        <f t="shared" si="6"/>
        <v xml:space="preserve">Yes_18650_In equipmentSingle_cell </v>
      </c>
      <c r="I363" s="3" t="s">
        <v>16</v>
      </c>
      <c r="J363" s="3" t="s">
        <v>78</v>
      </c>
      <c r="K363" s="3" t="s">
        <v>35</v>
      </c>
      <c r="L363" s="3" t="s">
        <v>81</v>
      </c>
      <c r="M363" s="3" t="str">
        <f>IF('Battery exemption sheet'!$P$19&gt;0,'Battery exemption sheet'!$P$19," ")</f>
        <v xml:space="preserve"> </v>
      </c>
      <c r="N363" s="6"/>
      <c r="O363" s="7" t="s">
        <v>52</v>
      </c>
    </row>
    <row r="364" spans="8:15" x14ac:dyDescent="0.35">
      <c r="H364" s="14" t="str">
        <f t="shared" si="6"/>
        <v xml:space="preserve">Yes_18650_With equipmentSingle_cell </v>
      </c>
      <c r="I364" s="3" t="s">
        <v>16</v>
      </c>
      <c r="J364" s="3" t="s">
        <v>78</v>
      </c>
      <c r="K364" s="3" t="s">
        <v>37</v>
      </c>
      <c r="L364" s="3" t="s">
        <v>81</v>
      </c>
      <c r="M364" s="3" t="str">
        <f>IF('Battery exemption sheet'!$P$19&gt;0,'Battery exemption sheet'!$P$19," ")</f>
        <v xml:space="preserve"> </v>
      </c>
      <c r="N364" s="6"/>
      <c r="O364" s="7" t="s">
        <v>52</v>
      </c>
    </row>
    <row r="365" spans="8:15" x14ac:dyDescent="0.35">
      <c r="H365" s="14" t="str">
        <f t="shared" si="6"/>
        <v xml:space="preserve">Yes_18650_StandaloneSingle_cell </v>
      </c>
      <c r="I365" s="3" t="s">
        <v>16</v>
      </c>
      <c r="J365" s="3" t="s">
        <v>78</v>
      </c>
      <c r="K365" s="3" t="s">
        <v>9</v>
      </c>
      <c r="L365" s="3" t="s">
        <v>81</v>
      </c>
      <c r="M365" s="3" t="str">
        <f>IF('Battery exemption sheet'!$P$19&gt;0,'Battery exemption sheet'!$P$19," ")</f>
        <v xml:space="preserve"> </v>
      </c>
      <c r="N365" s="6"/>
      <c r="O365" s="7" t="s">
        <v>52</v>
      </c>
    </row>
    <row r="366" spans="8:15" x14ac:dyDescent="0.35">
      <c r="H366" s="14" t="str">
        <f t="shared" si="6"/>
        <v xml:space="preserve">YesLithium_IonIn equipmentSingle_cell </v>
      </c>
      <c r="I366" s="3" t="s">
        <v>16</v>
      </c>
      <c r="J366" s="2" t="s">
        <v>79</v>
      </c>
      <c r="K366" s="3" t="s">
        <v>35</v>
      </c>
      <c r="L366" s="3" t="s">
        <v>81</v>
      </c>
      <c r="M366" s="3" t="str">
        <f>IF('Battery exemption sheet'!$P$20&gt;0,'Battery exemption sheet'!$P$20," ")</f>
        <v xml:space="preserve"> </v>
      </c>
      <c r="N366" s="6"/>
      <c r="O366" s="7" t="s">
        <v>52</v>
      </c>
    </row>
    <row r="367" spans="8:15" x14ac:dyDescent="0.35">
      <c r="H367" s="14" t="str">
        <f t="shared" si="6"/>
        <v xml:space="preserve">YesLithium_IonWith equipmentSingle_cell </v>
      </c>
      <c r="I367" s="3" t="s">
        <v>16</v>
      </c>
      <c r="J367" s="2" t="s">
        <v>79</v>
      </c>
      <c r="K367" s="3" t="s">
        <v>37</v>
      </c>
      <c r="L367" s="3" t="s">
        <v>81</v>
      </c>
      <c r="M367" s="3" t="str">
        <f>IF('Battery exemption sheet'!$P$20&gt;0,'Battery exemption sheet'!$P$20," ")</f>
        <v xml:space="preserve"> </v>
      </c>
      <c r="N367" s="6"/>
      <c r="O367" s="7" t="s">
        <v>52</v>
      </c>
    </row>
    <row r="368" spans="8:15" x14ac:dyDescent="0.35">
      <c r="H368" s="14" t="str">
        <f t="shared" si="6"/>
        <v xml:space="preserve">YesLithium_IonStandaloneSingle_cell </v>
      </c>
      <c r="I368" s="3" t="s">
        <v>16</v>
      </c>
      <c r="J368" s="2" t="s">
        <v>79</v>
      </c>
      <c r="K368" s="3" t="s">
        <v>9</v>
      </c>
      <c r="L368" s="3" t="s">
        <v>81</v>
      </c>
      <c r="M368" s="3" t="str">
        <f>IF('Battery exemption sheet'!$P$20&gt;0,'Battery exemption sheet'!$P$20," ")</f>
        <v xml:space="preserve"> </v>
      </c>
      <c r="N368" s="6"/>
      <c r="O368" s="7" t="s">
        <v>52</v>
      </c>
    </row>
    <row r="369" spans="8:15" x14ac:dyDescent="0.35">
      <c r="H369" s="14" t="str">
        <f t="shared" si="6"/>
        <v xml:space="preserve">YesLithium_PolymerIn equipmentSingle_cell </v>
      </c>
      <c r="I369" s="3" t="s">
        <v>16</v>
      </c>
      <c r="J369" s="2" t="s">
        <v>85</v>
      </c>
      <c r="K369" s="3" t="s">
        <v>35</v>
      </c>
      <c r="L369" s="3" t="s">
        <v>81</v>
      </c>
      <c r="M369" s="3" t="str">
        <f>IF('Battery exemption sheet'!$P$20&gt;0,'Battery exemption sheet'!$P$20," ")</f>
        <v xml:space="preserve"> </v>
      </c>
      <c r="N369" s="6"/>
      <c r="O369" s="7" t="s">
        <v>52</v>
      </c>
    </row>
    <row r="370" spans="8:15" x14ac:dyDescent="0.35">
      <c r="H370" s="14" t="str">
        <f t="shared" si="6"/>
        <v xml:space="preserve">YesLithium_PolymerWith equipmentSingle_cell </v>
      </c>
      <c r="I370" s="3" t="s">
        <v>16</v>
      </c>
      <c r="J370" s="2" t="s">
        <v>85</v>
      </c>
      <c r="K370" s="3" t="s">
        <v>37</v>
      </c>
      <c r="L370" s="3" t="s">
        <v>81</v>
      </c>
      <c r="M370" s="3" t="str">
        <f>IF('Battery exemption sheet'!$P$20&gt;0,'Battery exemption sheet'!$P$20," ")</f>
        <v xml:space="preserve"> </v>
      </c>
      <c r="N370" s="6"/>
      <c r="O370" s="7" t="s">
        <v>52</v>
      </c>
    </row>
    <row r="371" spans="8:15" x14ac:dyDescent="0.35">
      <c r="H371" s="14" t="str">
        <f t="shared" si="6"/>
        <v xml:space="preserve">YesLithium_PolymerStandaloneSingle_cell </v>
      </c>
      <c r="I371" s="3" t="s">
        <v>16</v>
      </c>
      <c r="J371" s="2" t="s">
        <v>85</v>
      </c>
      <c r="K371" s="3" t="s">
        <v>9</v>
      </c>
      <c r="L371" s="3" t="s">
        <v>81</v>
      </c>
      <c r="M371" s="3" t="str">
        <f>IF('Battery exemption sheet'!$P$20&gt;0,'Battery exemption sheet'!$P$20," ")</f>
        <v xml:space="preserve"> </v>
      </c>
      <c r="N371" s="6"/>
      <c r="O371" s="7" t="s">
        <v>52</v>
      </c>
    </row>
    <row r="372" spans="8:15" x14ac:dyDescent="0.35">
      <c r="H372" s="14" t="str">
        <f t="shared" si="6"/>
        <v xml:space="preserve">YesLithium_cobalt_oxideIn equipmentSingle_cell </v>
      </c>
      <c r="I372" s="3" t="s">
        <v>16</v>
      </c>
      <c r="J372" s="2" t="s">
        <v>84</v>
      </c>
      <c r="K372" s="3" t="s">
        <v>35</v>
      </c>
      <c r="L372" s="3" t="s">
        <v>81</v>
      </c>
      <c r="M372" s="3" t="str">
        <f>IF('Battery exemption sheet'!$P$20&gt;0,'Battery exemption sheet'!$P$20," ")</f>
        <v xml:space="preserve"> </v>
      </c>
      <c r="N372" s="6"/>
      <c r="O372" s="7" t="s">
        <v>52</v>
      </c>
    </row>
    <row r="373" spans="8:15" x14ac:dyDescent="0.35">
      <c r="H373" s="14" t="str">
        <f t="shared" si="6"/>
        <v xml:space="preserve">YesLithium_cobalt_oxideWith equipmentSingle_cell </v>
      </c>
      <c r="I373" s="3" t="s">
        <v>16</v>
      </c>
      <c r="J373" s="2" t="s">
        <v>84</v>
      </c>
      <c r="K373" s="3" t="s">
        <v>37</v>
      </c>
      <c r="L373" s="3" t="s">
        <v>81</v>
      </c>
      <c r="M373" s="3" t="str">
        <f>IF('Battery exemption sheet'!$P$20&gt;0,'Battery exemption sheet'!$P$20," ")</f>
        <v xml:space="preserve"> </v>
      </c>
      <c r="N373" s="6"/>
      <c r="O373" s="7" t="s">
        <v>52</v>
      </c>
    </row>
    <row r="374" spans="8:15" x14ac:dyDescent="0.35">
      <c r="H374" s="14" t="str">
        <f t="shared" si="6"/>
        <v xml:space="preserve">YesLithium_cobalt_oxideStandaloneSingle_cell </v>
      </c>
      <c r="I374" s="3" t="s">
        <v>16</v>
      </c>
      <c r="J374" s="2" t="s">
        <v>84</v>
      </c>
      <c r="K374" s="3" t="s">
        <v>9</v>
      </c>
      <c r="L374" s="3" t="s">
        <v>81</v>
      </c>
      <c r="M374" s="3" t="str">
        <f>IF('Battery exemption sheet'!$P$20&gt;0,'Battery exemption sheet'!$P$20," ")</f>
        <v xml:space="preserve"> </v>
      </c>
      <c r="N374" s="6"/>
      <c r="O374" s="7" t="s">
        <v>52</v>
      </c>
    </row>
    <row r="375" spans="8:15" ht="29" x14ac:dyDescent="0.35">
      <c r="H375" s="14" t="str">
        <f t="shared" si="6"/>
        <v xml:space="preserve">YesLithium_nickel_manganese_cobalt_oxideIn equipmentSingle_cell </v>
      </c>
      <c r="I375" s="3" t="s">
        <v>16</v>
      </c>
      <c r="J375" s="2" t="s">
        <v>87</v>
      </c>
      <c r="K375" s="3" t="s">
        <v>35</v>
      </c>
      <c r="L375" s="3" t="s">
        <v>81</v>
      </c>
      <c r="M375" s="3" t="str">
        <f>IF('Battery exemption sheet'!$P$20&gt;0,'Battery exemption sheet'!$P$20," ")</f>
        <v xml:space="preserve"> </v>
      </c>
      <c r="N375" s="6"/>
      <c r="O375" s="7" t="s">
        <v>52</v>
      </c>
    </row>
    <row r="376" spans="8:15" ht="29" x14ac:dyDescent="0.35">
      <c r="H376" s="14" t="str">
        <f t="shared" si="6"/>
        <v xml:space="preserve">YesLithium_nickel_manganese_cobalt_oxideWith equipmentSingle_cell </v>
      </c>
      <c r="I376" s="3" t="s">
        <v>16</v>
      </c>
      <c r="J376" s="2" t="s">
        <v>87</v>
      </c>
      <c r="K376" s="3" t="s">
        <v>37</v>
      </c>
      <c r="L376" s="3" t="s">
        <v>81</v>
      </c>
      <c r="M376" s="3" t="str">
        <f>IF('Battery exemption sheet'!$P$20&gt;0,'Battery exemption sheet'!$P$20," ")</f>
        <v xml:space="preserve"> </v>
      </c>
      <c r="N376" s="6"/>
      <c r="O376" s="7" t="s">
        <v>52</v>
      </c>
    </row>
    <row r="377" spans="8:15" ht="29" x14ac:dyDescent="0.35">
      <c r="H377" s="14" t="str">
        <f t="shared" si="6"/>
        <v xml:space="preserve">YesLithium_nickel_manganese_cobalt_oxideStandaloneSingle_cell </v>
      </c>
      <c r="I377" s="3" t="s">
        <v>16</v>
      </c>
      <c r="J377" s="2" t="s">
        <v>87</v>
      </c>
      <c r="K377" s="3" t="s">
        <v>9</v>
      </c>
      <c r="L377" s="3" t="s">
        <v>81</v>
      </c>
      <c r="M377" s="3" t="str">
        <f>IF('Battery exemption sheet'!$P$20&gt;0,'Battery exemption sheet'!$P$20," ")</f>
        <v xml:space="preserve"> </v>
      </c>
      <c r="N377" s="6"/>
      <c r="O377" s="7" t="s">
        <v>52</v>
      </c>
    </row>
    <row r="378" spans="8:15" x14ac:dyDescent="0.35">
      <c r="H378" s="14" t="str">
        <f t="shared" si="6"/>
        <v xml:space="preserve">YesLithium_iron_phosphateIn equipmentSingle_cell </v>
      </c>
      <c r="I378" s="3" t="s">
        <v>16</v>
      </c>
      <c r="J378" s="2" t="s">
        <v>86</v>
      </c>
      <c r="K378" s="3" t="s">
        <v>35</v>
      </c>
      <c r="L378" s="3" t="s">
        <v>81</v>
      </c>
      <c r="M378" s="3" t="str">
        <f>IF('Battery exemption sheet'!$P$20&gt;0,'Battery exemption sheet'!$P$20," ")</f>
        <v xml:space="preserve"> </v>
      </c>
      <c r="N378" s="6"/>
      <c r="O378" s="7" t="s">
        <v>52</v>
      </c>
    </row>
    <row r="379" spans="8:15" x14ac:dyDescent="0.35">
      <c r="H379" s="14" t="str">
        <f t="shared" si="6"/>
        <v xml:space="preserve">YesLithium_iron_phosphateWith equipmentSingle_cell </v>
      </c>
      <c r="I379" s="3" t="s">
        <v>16</v>
      </c>
      <c r="J379" s="2" t="s">
        <v>86</v>
      </c>
      <c r="K379" s="3" t="s">
        <v>37</v>
      </c>
      <c r="L379" s="3" t="s">
        <v>81</v>
      </c>
      <c r="M379" s="3" t="str">
        <f>IF('Battery exemption sheet'!$P$20&gt;0,'Battery exemption sheet'!$P$20," ")</f>
        <v xml:space="preserve"> </v>
      </c>
      <c r="N379" s="6"/>
      <c r="O379" s="7" t="s">
        <v>52</v>
      </c>
    </row>
    <row r="380" spans="8:15" x14ac:dyDescent="0.35">
      <c r="H380" s="14" t="str">
        <f t="shared" si="6"/>
        <v xml:space="preserve">YesLithium_iron_phosphateStandaloneSingle_cell </v>
      </c>
      <c r="I380" s="3" t="s">
        <v>16</v>
      </c>
      <c r="J380" s="2" t="s">
        <v>86</v>
      </c>
      <c r="K380" s="3" t="s">
        <v>9</v>
      </c>
      <c r="L380" s="3" t="s">
        <v>81</v>
      </c>
      <c r="M380" s="3" t="str">
        <f>IF('Battery exemption sheet'!$P$20&gt;0,'Battery exemption sheet'!$P$20," ")</f>
        <v xml:space="preserve"> </v>
      </c>
      <c r="N380" s="6"/>
      <c r="O380" s="7" t="s">
        <v>52</v>
      </c>
    </row>
    <row r="381" spans="8:15" x14ac:dyDescent="0.35">
      <c r="H381" s="14" t="str">
        <f t="shared" si="6"/>
        <v xml:space="preserve">YesLithium_titanateIn equipmentSingle_cell </v>
      </c>
      <c r="I381" s="3" t="s">
        <v>16</v>
      </c>
      <c r="J381" s="2" t="s">
        <v>88</v>
      </c>
      <c r="K381" s="3" t="s">
        <v>35</v>
      </c>
      <c r="L381" s="3" t="s">
        <v>81</v>
      </c>
      <c r="M381" s="3" t="str">
        <f>IF('Battery exemption sheet'!$P$20&gt;0,'Battery exemption sheet'!$P$20," ")</f>
        <v xml:space="preserve"> </v>
      </c>
      <c r="N381" s="6"/>
      <c r="O381" s="7" t="s">
        <v>52</v>
      </c>
    </row>
    <row r="382" spans="8:15" x14ac:dyDescent="0.35">
      <c r="H382" s="14" t="str">
        <f t="shared" si="6"/>
        <v xml:space="preserve">YesLithium_titanateWith equipmentSingle_cell </v>
      </c>
      <c r="I382" s="3" t="s">
        <v>16</v>
      </c>
      <c r="J382" s="2" t="s">
        <v>88</v>
      </c>
      <c r="K382" s="3" t="s">
        <v>37</v>
      </c>
      <c r="L382" s="3" t="s">
        <v>81</v>
      </c>
      <c r="M382" s="3" t="str">
        <f>IF('Battery exemption sheet'!$P$20&gt;0,'Battery exemption sheet'!$P$20," ")</f>
        <v xml:space="preserve"> </v>
      </c>
      <c r="N382" s="6"/>
      <c r="O382" s="7" t="s">
        <v>52</v>
      </c>
    </row>
    <row r="383" spans="8:15" x14ac:dyDescent="0.35">
      <c r="H383" s="14" t="str">
        <f t="shared" si="6"/>
        <v xml:space="preserve">YesLithium_titanateStandaloneSingle_cell </v>
      </c>
      <c r="I383" s="3" t="s">
        <v>16</v>
      </c>
      <c r="J383" s="2" t="s">
        <v>88</v>
      </c>
      <c r="K383" s="3" t="s">
        <v>9</v>
      </c>
      <c r="L383" s="3" t="s">
        <v>81</v>
      </c>
      <c r="M383" s="3" t="str">
        <f>IF('Battery exemption sheet'!$P$20&gt;0,'Battery exemption sheet'!$P$20," ")</f>
        <v xml:space="preserve"> </v>
      </c>
      <c r="N383" s="6"/>
      <c r="O383" s="7" t="s">
        <v>52</v>
      </c>
    </row>
    <row r="384" spans="8:15" x14ac:dyDescent="0.35">
      <c r="H384" s="14" t="str">
        <f t="shared" si="6"/>
        <v xml:space="preserve">Yes_18650_In equipmentSingle_cell </v>
      </c>
      <c r="I384" s="3" t="s">
        <v>16</v>
      </c>
      <c r="J384" s="3" t="s">
        <v>78</v>
      </c>
      <c r="K384" s="3" t="s">
        <v>35</v>
      </c>
      <c r="L384" s="3" t="s">
        <v>81</v>
      </c>
      <c r="M384" s="3" t="str">
        <f>IF('Battery exemption sheet'!$P$20&gt;0,'Battery exemption sheet'!$P$20," ")</f>
        <v xml:space="preserve"> </v>
      </c>
      <c r="N384" s="6"/>
      <c r="O384" s="7" t="s">
        <v>52</v>
      </c>
    </row>
    <row r="385" spans="8:15" x14ac:dyDescent="0.35">
      <c r="H385" s="14" t="str">
        <f t="shared" si="6"/>
        <v xml:space="preserve">Yes_18650_With equipmentSingle_cell </v>
      </c>
      <c r="I385" s="3" t="s">
        <v>16</v>
      </c>
      <c r="J385" s="3" t="s">
        <v>78</v>
      </c>
      <c r="K385" s="3" t="s">
        <v>37</v>
      </c>
      <c r="L385" s="3" t="s">
        <v>81</v>
      </c>
      <c r="M385" s="3" t="str">
        <f>IF('Battery exemption sheet'!$P$20&gt;0,'Battery exemption sheet'!$P$20," ")</f>
        <v xml:space="preserve"> </v>
      </c>
      <c r="N385" s="6"/>
      <c r="O385" s="7" t="s">
        <v>52</v>
      </c>
    </row>
    <row r="386" spans="8:15" x14ac:dyDescent="0.35">
      <c r="H386" s="14" t="str">
        <f t="shared" si="6"/>
        <v xml:space="preserve">Yes_18650_StandaloneSingle_cell </v>
      </c>
      <c r="I386" s="3" t="s">
        <v>16</v>
      </c>
      <c r="J386" s="3" t="s">
        <v>78</v>
      </c>
      <c r="K386" s="3" t="s">
        <v>9</v>
      </c>
      <c r="L386" s="3" t="s">
        <v>81</v>
      </c>
      <c r="M386" s="3" t="str">
        <f>IF('Battery exemption sheet'!$P$20&gt;0,'Battery exemption sheet'!$P$20," ")</f>
        <v xml:space="preserve"> </v>
      </c>
      <c r="N386" s="6"/>
      <c r="O386" s="7" t="s">
        <v>52</v>
      </c>
    </row>
    <row r="387" spans="8:15" x14ac:dyDescent="0.35">
      <c r="H387" s="14" t="str">
        <f t="shared" si="6"/>
        <v xml:space="preserve">YesLithium_IonIn equipmentSingle_cell </v>
      </c>
      <c r="I387" s="3" t="s">
        <v>16</v>
      </c>
      <c r="J387" s="2" t="s">
        <v>79</v>
      </c>
      <c r="K387" s="3" t="s">
        <v>35</v>
      </c>
      <c r="L387" s="3" t="s">
        <v>81</v>
      </c>
      <c r="M387" s="3" t="str">
        <f>IF('Battery exemption sheet'!$P$21&gt;0,'Battery exemption sheet'!$P$21," ")</f>
        <v xml:space="preserve"> </v>
      </c>
      <c r="N387" s="6"/>
      <c r="O387" s="7" t="s">
        <v>52</v>
      </c>
    </row>
    <row r="388" spans="8:15" x14ac:dyDescent="0.35">
      <c r="H388" s="14" t="str">
        <f t="shared" si="6"/>
        <v xml:space="preserve">YesLithium_IonWith equipmentSingle_cell </v>
      </c>
      <c r="I388" s="3" t="s">
        <v>16</v>
      </c>
      <c r="J388" s="2" t="s">
        <v>79</v>
      </c>
      <c r="K388" s="3" t="s">
        <v>37</v>
      </c>
      <c r="L388" s="3" t="s">
        <v>81</v>
      </c>
      <c r="M388" s="3" t="str">
        <f>IF('Battery exemption sheet'!$P$21&gt;0,'Battery exemption sheet'!$P$21," ")</f>
        <v xml:space="preserve"> </v>
      </c>
      <c r="N388" s="6"/>
      <c r="O388" s="7" t="s">
        <v>52</v>
      </c>
    </row>
    <row r="389" spans="8:15" x14ac:dyDescent="0.35">
      <c r="H389" s="14" t="str">
        <f t="shared" si="6"/>
        <v xml:space="preserve">YesLithium_IonStandaloneSingle_cell </v>
      </c>
      <c r="I389" s="3" t="s">
        <v>16</v>
      </c>
      <c r="J389" s="2" t="s">
        <v>79</v>
      </c>
      <c r="K389" s="3" t="s">
        <v>9</v>
      </c>
      <c r="L389" s="3" t="s">
        <v>81</v>
      </c>
      <c r="M389" s="3" t="str">
        <f>IF('Battery exemption sheet'!$P$21&gt;0,'Battery exemption sheet'!$P$21," ")</f>
        <v xml:space="preserve"> </v>
      </c>
      <c r="N389" s="6"/>
      <c r="O389" s="7" t="s">
        <v>52</v>
      </c>
    </row>
    <row r="390" spans="8:15" x14ac:dyDescent="0.35">
      <c r="H390" s="14" t="str">
        <f t="shared" si="6"/>
        <v xml:space="preserve">YesLithium_PolymerIn equipmentSingle_cell </v>
      </c>
      <c r="I390" s="3" t="s">
        <v>16</v>
      </c>
      <c r="J390" s="2" t="s">
        <v>85</v>
      </c>
      <c r="K390" s="3" t="s">
        <v>35</v>
      </c>
      <c r="L390" s="3" t="s">
        <v>81</v>
      </c>
      <c r="M390" s="3" t="str">
        <f>IF('Battery exemption sheet'!$P$21&gt;0,'Battery exemption sheet'!$P$21," ")</f>
        <v xml:space="preserve"> </v>
      </c>
      <c r="N390" s="6"/>
      <c r="O390" s="7" t="s">
        <v>52</v>
      </c>
    </row>
    <row r="391" spans="8:15" x14ac:dyDescent="0.35">
      <c r="H391" s="14" t="str">
        <f t="shared" si="6"/>
        <v xml:space="preserve">YesLithium_PolymerWith equipmentSingle_cell </v>
      </c>
      <c r="I391" s="3" t="s">
        <v>16</v>
      </c>
      <c r="J391" s="2" t="s">
        <v>85</v>
      </c>
      <c r="K391" s="3" t="s">
        <v>37</v>
      </c>
      <c r="L391" s="3" t="s">
        <v>81</v>
      </c>
      <c r="M391" s="3" t="str">
        <f>IF('Battery exemption sheet'!$P$21&gt;0,'Battery exemption sheet'!$P$21," ")</f>
        <v xml:space="preserve"> </v>
      </c>
      <c r="N391" s="6"/>
      <c r="O391" s="7" t="s">
        <v>52</v>
      </c>
    </row>
    <row r="392" spans="8:15" x14ac:dyDescent="0.35">
      <c r="H392" s="14" t="str">
        <f t="shared" si="6"/>
        <v xml:space="preserve">YesLithium_PolymerStandaloneSingle_cell </v>
      </c>
      <c r="I392" s="3" t="s">
        <v>16</v>
      </c>
      <c r="J392" s="2" t="s">
        <v>85</v>
      </c>
      <c r="K392" s="3" t="s">
        <v>9</v>
      </c>
      <c r="L392" s="3" t="s">
        <v>81</v>
      </c>
      <c r="M392" s="3" t="str">
        <f>IF('Battery exemption sheet'!$P$21&gt;0,'Battery exemption sheet'!$P$21," ")</f>
        <v xml:space="preserve"> </v>
      </c>
      <c r="N392" s="6"/>
      <c r="O392" s="7" t="s">
        <v>52</v>
      </c>
    </row>
    <row r="393" spans="8:15" x14ac:dyDescent="0.35">
      <c r="H393" s="14" t="str">
        <f t="shared" si="6"/>
        <v xml:space="preserve">YesLithium_cobalt_oxideIn equipmentSingle_cell </v>
      </c>
      <c r="I393" s="3" t="s">
        <v>16</v>
      </c>
      <c r="J393" s="2" t="s">
        <v>84</v>
      </c>
      <c r="K393" s="3" t="s">
        <v>35</v>
      </c>
      <c r="L393" s="3" t="s">
        <v>81</v>
      </c>
      <c r="M393" s="3" t="str">
        <f>IF('Battery exemption sheet'!$P$21&gt;0,'Battery exemption sheet'!$P$21," ")</f>
        <v xml:space="preserve"> </v>
      </c>
      <c r="N393" s="6"/>
      <c r="O393" s="7" t="s">
        <v>52</v>
      </c>
    </row>
    <row r="394" spans="8:15" x14ac:dyDescent="0.35">
      <c r="H394" s="14" t="str">
        <f t="shared" si="6"/>
        <v xml:space="preserve">YesLithium_cobalt_oxideWith equipmentSingle_cell </v>
      </c>
      <c r="I394" s="3" t="s">
        <v>16</v>
      </c>
      <c r="J394" s="2" t="s">
        <v>84</v>
      </c>
      <c r="K394" s="3" t="s">
        <v>37</v>
      </c>
      <c r="L394" s="3" t="s">
        <v>81</v>
      </c>
      <c r="M394" s="3" t="str">
        <f>IF('Battery exemption sheet'!$P$21&gt;0,'Battery exemption sheet'!$P$21," ")</f>
        <v xml:space="preserve"> </v>
      </c>
      <c r="N394" s="6"/>
      <c r="O394" s="7" t="s">
        <v>52</v>
      </c>
    </row>
    <row r="395" spans="8:15" x14ac:dyDescent="0.35">
      <c r="H395" s="14" t="str">
        <f t="shared" si="6"/>
        <v xml:space="preserve">YesLithium_cobalt_oxideStandaloneSingle_cell </v>
      </c>
      <c r="I395" s="3" t="s">
        <v>16</v>
      </c>
      <c r="J395" s="2" t="s">
        <v>84</v>
      </c>
      <c r="K395" s="3" t="s">
        <v>9</v>
      </c>
      <c r="L395" s="3" t="s">
        <v>81</v>
      </c>
      <c r="M395" s="3" t="str">
        <f>IF('Battery exemption sheet'!$P$21&gt;0,'Battery exemption sheet'!$P$21," ")</f>
        <v xml:space="preserve"> </v>
      </c>
      <c r="N395" s="6"/>
      <c r="O395" s="7" t="s">
        <v>52</v>
      </c>
    </row>
    <row r="396" spans="8:15" ht="29" x14ac:dyDescent="0.35">
      <c r="H396" s="14" t="str">
        <f t="shared" si="6"/>
        <v xml:space="preserve">YesLithium_nickel_manganese_cobalt_oxideIn equipmentSingle_cell </v>
      </c>
      <c r="I396" s="3" t="s">
        <v>16</v>
      </c>
      <c r="J396" s="2" t="s">
        <v>87</v>
      </c>
      <c r="K396" s="3" t="s">
        <v>35</v>
      </c>
      <c r="L396" s="3" t="s">
        <v>81</v>
      </c>
      <c r="M396" s="3" t="str">
        <f>IF('Battery exemption sheet'!$P$21&gt;0,'Battery exemption sheet'!$P$21," ")</f>
        <v xml:space="preserve"> </v>
      </c>
      <c r="N396" s="6"/>
      <c r="O396" s="7" t="s">
        <v>52</v>
      </c>
    </row>
    <row r="397" spans="8:15" ht="29" x14ac:dyDescent="0.35">
      <c r="H397" s="14" t="str">
        <f t="shared" si="6"/>
        <v xml:space="preserve">YesLithium_nickel_manganese_cobalt_oxideWith equipmentSingle_cell </v>
      </c>
      <c r="I397" s="3" t="s">
        <v>16</v>
      </c>
      <c r="J397" s="2" t="s">
        <v>87</v>
      </c>
      <c r="K397" s="3" t="s">
        <v>37</v>
      </c>
      <c r="L397" s="3" t="s">
        <v>81</v>
      </c>
      <c r="M397" s="3" t="str">
        <f>IF('Battery exemption sheet'!$P$21&gt;0,'Battery exemption sheet'!$P$21," ")</f>
        <v xml:space="preserve"> </v>
      </c>
      <c r="N397" s="6"/>
      <c r="O397" s="7" t="s">
        <v>52</v>
      </c>
    </row>
    <row r="398" spans="8:15" ht="29" x14ac:dyDescent="0.35">
      <c r="H398" s="14" t="str">
        <f t="shared" si="6"/>
        <v xml:space="preserve">YesLithium_nickel_manganese_cobalt_oxideStandaloneSingle_cell </v>
      </c>
      <c r="I398" s="3" t="s">
        <v>16</v>
      </c>
      <c r="J398" s="2" t="s">
        <v>87</v>
      </c>
      <c r="K398" s="3" t="s">
        <v>9</v>
      </c>
      <c r="L398" s="3" t="s">
        <v>81</v>
      </c>
      <c r="M398" s="3" t="str">
        <f>IF('Battery exemption sheet'!$P$21&gt;0,'Battery exemption sheet'!$P$21," ")</f>
        <v xml:space="preserve"> </v>
      </c>
      <c r="N398" s="6"/>
      <c r="O398" s="7" t="s">
        <v>52</v>
      </c>
    </row>
    <row r="399" spans="8:15" x14ac:dyDescent="0.35">
      <c r="H399" s="14" t="str">
        <f t="shared" si="6"/>
        <v xml:space="preserve">YesLithium_iron_phosphateIn equipmentSingle_cell </v>
      </c>
      <c r="I399" s="3" t="s">
        <v>16</v>
      </c>
      <c r="J399" s="2" t="s">
        <v>86</v>
      </c>
      <c r="K399" s="3" t="s">
        <v>35</v>
      </c>
      <c r="L399" s="3" t="s">
        <v>81</v>
      </c>
      <c r="M399" s="3" t="str">
        <f>IF('Battery exemption sheet'!$P$21&gt;0,'Battery exemption sheet'!$P$21," ")</f>
        <v xml:space="preserve"> </v>
      </c>
      <c r="N399" s="6"/>
      <c r="O399" s="7" t="s">
        <v>52</v>
      </c>
    </row>
    <row r="400" spans="8:15" x14ac:dyDescent="0.35">
      <c r="H400" s="14" t="str">
        <f t="shared" si="6"/>
        <v xml:space="preserve">YesLithium_iron_phosphateWith equipmentSingle_cell </v>
      </c>
      <c r="I400" s="3" t="s">
        <v>16</v>
      </c>
      <c r="J400" s="2" t="s">
        <v>86</v>
      </c>
      <c r="K400" s="3" t="s">
        <v>37</v>
      </c>
      <c r="L400" s="3" t="s">
        <v>81</v>
      </c>
      <c r="M400" s="3" t="str">
        <f>IF('Battery exemption sheet'!$P$21&gt;0,'Battery exemption sheet'!$P$21," ")</f>
        <v xml:space="preserve"> </v>
      </c>
      <c r="N400" s="6"/>
      <c r="O400" s="7" t="s">
        <v>52</v>
      </c>
    </row>
    <row r="401" spans="8:15" x14ac:dyDescent="0.35">
      <c r="H401" s="14" t="str">
        <f t="shared" si="6"/>
        <v xml:space="preserve">YesLithium_iron_phosphateStandaloneSingle_cell </v>
      </c>
      <c r="I401" s="3" t="s">
        <v>16</v>
      </c>
      <c r="J401" s="2" t="s">
        <v>86</v>
      </c>
      <c r="K401" s="3" t="s">
        <v>9</v>
      </c>
      <c r="L401" s="3" t="s">
        <v>81</v>
      </c>
      <c r="M401" s="3" t="str">
        <f>IF('Battery exemption sheet'!$P$21&gt;0,'Battery exemption sheet'!$P$21," ")</f>
        <v xml:space="preserve"> </v>
      </c>
      <c r="N401" s="6"/>
      <c r="O401" s="7" t="s">
        <v>52</v>
      </c>
    </row>
    <row r="402" spans="8:15" x14ac:dyDescent="0.35">
      <c r="H402" s="14" t="str">
        <f t="shared" si="6"/>
        <v xml:space="preserve">YesLithium_titanateIn equipmentSingle_cell </v>
      </c>
      <c r="I402" s="3" t="s">
        <v>16</v>
      </c>
      <c r="J402" s="2" t="s">
        <v>88</v>
      </c>
      <c r="K402" s="3" t="s">
        <v>35</v>
      </c>
      <c r="L402" s="3" t="s">
        <v>81</v>
      </c>
      <c r="M402" s="3" t="str">
        <f>IF('Battery exemption sheet'!$P$21&gt;0,'Battery exemption sheet'!$P$21," ")</f>
        <v xml:space="preserve"> </v>
      </c>
      <c r="N402" s="6"/>
      <c r="O402" s="7" t="s">
        <v>52</v>
      </c>
    </row>
    <row r="403" spans="8:15" x14ac:dyDescent="0.35">
      <c r="H403" s="14" t="str">
        <f t="shared" si="6"/>
        <v xml:space="preserve">YesLithium_titanateWith equipmentSingle_cell </v>
      </c>
      <c r="I403" s="3" t="s">
        <v>16</v>
      </c>
      <c r="J403" s="2" t="s">
        <v>88</v>
      </c>
      <c r="K403" s="3" t="s">
        <v>37</v>
      </c>
      <c r="L403" s="3" t="s">
        <v>81</v>
      </c>
      <c r="M403" s="3" t="str">
        <f>IF('Battery exemption sheet'!$P$21&gt;0,'Battery exemption sheet'!$P$21," ")</f>
        <v xml:space="preserve"> </v>
      </c>
      <c r="N403" s="6"/>
      <c r="O403" s="7" t="s">
        <v>52</v>
      </c>
    </row>
    <row r="404" spans="8:15" x14ac:dyDescent="0.35">
      <c r="H404" s="14" t="str">
        <f t="shared" si="6"/>
        <v xml:space="preserve">YesLithium_titanateStandaloneSingle_cell </v>
      </c>
      <c r="I404" s="3" t="s">
        <v>16</v>
      </c>
      <c r="J404" s="2" t="s">
        <v>88</v>
      </c>
      <c r="K404" s="3" t="s">
        <v>9</v>
      </c>
      <c r="L404" s="3" t="s">
        <v>81</v>
      </c>
      <c r="M404" s="3" t="str">
        <f>IF('Battery exemption sheet'!$P$21&gt;0,'Battery exemption sheet'!$P$21," ")</f>
        <v xml:space="preserve"> </v>
      </c>
      <c r="N404" s="6"/>
      <c r="O404" s="7" t="s">
        <v>52</v>
      </c>
    </row>
    <row r="405" spans="8:15" x14ac:dyDescent="0.35">
      <c r="H405" s="14" t="str">
        <f t="shared" si="6"/>
        <v xml:space="preserve">Yes_18650_In equipmentSingle_cell </v>
      </c>
      <c r="I405" s="3" t="s">
        <v>16</v>
      </c>
      <c r="J405" s="3" t="s">
        <v>78</v>
      </c>
      <c r="K405" s="3" t="s">
        <v>35</v>
      </c>
      <c r="L405" s="3" t="s">
        <v>81</v>
      </c>
      <c r="M405" s="3" t="str">
        <f>IF('Battery exemption sheet'!$P$21&gt;0,'Battery exemption sheet'!$P$21," ")</f>
        <v xml:space="preserve"> </v>
      </c>
      <c r="N405" s="6"/>
      <c r="O405" s="7" t="s">
        <v>52</v>
      </c>
    </row>
    <row r="406" spans="8:15" x14ac:dyDescent="0.35">
      <c r="H406" s="14" t="str">
        <f t="shared" si="6"/>
        <v xml:space="preserve">Yes_18650_With equipmentSingle_cell </v>
      </c>
      <c r="I406" s="3" t="s">
        <v>16</v>
      </c>
      <c r="J406" s="3" t="s">
        <v>78</v>
      </c>
      <c r="K406" s="3" t="s">
        <v>37</v>
      </c>
      <c r="L406" s="3" t="s">
        <v>81</v>
      </c>
      <c r="M406" s="3" t="str">
        <f>IF('Battery exemption sheet'!$P$21&gt;0,'Battery exemption sheet'!$P$21," ")</f>
        <v xml:space="preserve"> </v>
      </c>
      <c r="N406" s="6"/>
      <c r="O406" s="7" t="s">
        <v>52</v>
      </c>
    </row>
    <row r="407" spans="8:15" x14ac:dyDescent="0.35">
      <c r="H407" s="14" t="str">
        <f t="shared" si="6"/>
        <v xml:space="preserve">Yes_18650_StandaloneSingle_cell </v>
      </c>
      <c r="I407" s="3" t="s">
        <v>16</v>
      </c>
      <c r="J407" s="3" t="s">
        <v>78</v>
      </c>
      <c r="K407" s="3" t="s">
        <v>9</v>
      </c>
      <c r="L407" s="3" t="s">
        <v>81</v>
      </c>
      <c r="M407" s="3" t="str">
        <f>IF('Battery exemption sheet'!$P$21&gt;0,'Battery exemption sheet'!$P$21," ")</f>
        <v xml:space="preserve"> </v>
      </c>
      <c r="N407" s="6"/>
      <c r="O407" s="7" t="s">
        <v>52</v>
      </c>
    </row>
    <row r="408" spans="8:15" x14ac:dyDescent="0.35">
      <c r="H408" s="14" t="str">
        <f t="shared" si="6"/>
        <v xml:space="preserve">YesLithium_IonIn equipmentSingle_cell </v>
      </c>
      <c r="I408" s="3" t="s">
        <v>16</v>
      </c>
      <c r="J408" s="2" t="s">
        <v>79</v>
      </c>
      <c r="K408" s="3" t="s">
        <v>35</v>
      </c>
      <c r="L408" s="3" t="s">
        <v>81</v>
      </c>
      <c r="M408" s="3" t="str">
        <f>IF('Battery exemption sheet'!$P$22&gt;0,'Battery exemption sheet'!$P$22," ")</f>
        <v xml:space="preserve"> </v>
      </c>
      <c r="N408" s="6"/>
      <c r="O408" s="7" t="s">
        <v>52</v>
      </c>
    </row>
    <row r="409" spans="8:15" x14ac:dyDescent="0.35">
      <c r="H409" s="14" t="str">
        <f t="shared" si="6"/>
        <v xml:space="preserve">YesLithium_IonWith equipmentSingle_cell </v>
      </c>
      <c r="I409" s="3" t="s">
        <v>16</v>
      </c>
      <c r="J409" s="2" t="s">
        <v>79</v>
      </c>
      <c r="K409" s="3" t="s">
        <v>37</v>
      </c>
      <c r="L409" s="3" t="s">
        <v>81</v>
      </c>
      <c r="M409" s="3" t="str">
        <f>IF('Battery exemption sheet'!$P$22&gt;0,'Battery exemption sheet'!$P$22," ")</f>
        <v xml:space="preserve"> </v>
      </c>
      <c r="N409" s="6"/>
      <c r="O409" s="7" t="s">
        <v>52</v>
      </c>
    </row>
    <row r="410" spans="8:15" x14ac:dyDescent="0.35">
      <c r="H410" s="14" t="str">
        <f t="shared" si="6"/>
        <v xml:space="preserve">YesLithium_IonStandaloneSingle_cell </v>
      </c>
      <c r="I410" s="3" t="s">
        <v>16</v>
      </c>
      <c r="J410" s="2" t="s">
        <v>79</v>
      </c>
      <c r="K410" s="3" t="s">
        <v>9</v>
      </c>
      <c r="L410" s="3" t="s">
        <v>81</v>
      </c>
      <c r="M410" s="3" t="str">
        <f>IF('Battery exemption sheet'!$P$22&gt;0,'Battery exemption sheet'!$P$22," ")</f>
        <v xml:space="preserve"> </v>
      </c>
      <c r="N410" s="6"/>
      <c r="O410" s="7" t="s">
        <v>52</v>
      </c>
    </row>
    <row r="411" spans="8:15" x14ac:dyDescent="0.35">
      <c r="H411" s="14" t="str">
        <f t="shared" si="6"/>
        <v xml:space="preserve">YesLithium_PolymerIn equipmentSingle_cell </v>
      </c>
      <c r="I411" s="3" t="s">
        <v>16</v>
      </c>
      <c r="J411" s="2" t="s">
        <v>85</v>
      </c>
      <c r="K411" s="3" t="s">
        <v>35</v>
      </c>
      <c r="L411" s="3" t="s">
        <v>81</v>
      </c>
      <c r="M411" s="3" t="str">
        <f>IF('Battery exemption sheet'!$P$22&gt;0,'Battery exemption sheet'!$P$22," ")</f>
        <v xml:space="preserve"> </v>
      </c>
      <c r="N411" s="6"/>
      <c r="O411" s="7" t="s">
        <v>52</v>
      </c>
    </row>
    <row r="412" spans="8:15" x14ac:dyDescent="0.35">
      <c r="H412" s="14" t="str">
        <f t="shared" si="6"/>
        <v xml:space="preserve">YesLithium_PolymerWith equipmentSingle_cell </v>
      </c>
      <c r="I412" s="3" t="s">
        <v>16</v>
      </c>
      <c r="J412" s="2" t="s">
        <v>85</v>
      </c>
      <c r="K412" s="3" t="s">
        <v>37</v>
      </c>
      <c r="L412" s="3" t="s">
        <v>81</v>
      </c>
      <c r="M412" s="3" t="str">
        <f>IF('Battery exemption sheet'!$P$22&gt;0,'Battery exemption sheet'!$P$22," ")</f>
        <v xml:space="preserve"> </v>
      </c>
      <c r="N412" s="6"/>
      <c r="O412" s="7" t="s">
        <v>52</v>
      </c>
    </row>
    <row r="413" spans="8:15" x14ac:dyDescent="0.35">
      <c r="H413" s="14" t="str">
        <f t="shared" si="6"/>
        <v xml:space="preserve">YesLithium_PolymerStandaloneSingle_cell </v>
      </c>
      <c r="I413" s="3" t="s">
        <v>16</v>
      </c>
      <c r="J413" s="2" t="s">
        <v>85</v>
      </c>
      <c r="K413" s="3" t="s">
        <v>9</v>
      </c>
      <c r="L413" s="3" t="s">
        <v>81</v>
      </c>
      <c r="M413" s="3" t="str">
        <f>IF('Battery exemption sheet'!$P$22&gt;0,'Battery exemption sheet'!$P$22," ")</f>
        <v xml:space="preserve"> </v>
      </c>
      <c r="N413" s="6"/>
      <c r="O413" s="7" t="s">
        <v>52</v>
      </c>
    </row>
    <row r="414" spans="8:15" x14ac:dyDescent="0.35">
      <c r="H414" s="14" t="str">
        <f t="shared" si="6"/>
        <v xml:space="preserve">YesLithium_cobalt_oxideIn equipmentSingle_cell </v>
      </c>
      <c r="I414" s="3" t="s">
        <v>16</v>
      </c>
      <c r="J414" s="2" t="s">
        <v>84</v>
      </c>
      <c r="K414" s="3" t="s">
        <v>35</v>
      </c>
      <c r="L414" s="3" t="s">
        <v>81</v>
      </c>
      <c r="M414" s="3" t="str">
        <f>IF('Battery exemption sheet'!$P$22&gt;0,'Battery exemption sheet'!$P$22," ")</f>
        <v xml:space="preserve"> </v>
      </c>
      <c r="N414" s="6"/>
      <c r="O414" s="7" t="s">
        <v>52</v>
      </c>
    </row>
    <row r="415" spans="8:15" x14ac:dyDescent="0.35">
      <c r="H415" s="14" t="str">
        <f t="shared" si="6"/>
        <v xml:space="preserve">YesLithium_cobalt_oxideWith equipmentSingle_cell </v>
      </c>
      <c r="I415" s="3" t="s">
        <v>16</v>
      </c>
      <c r="J415" s="2" t="s">
        <v>84</v>
      </c>
      <c r="K415" s="3" t="s">
        <v>37</v>
      </c>
      <c r="L415" s="3" t="s">
        <v>81</v>
      </c>
      <c r="M415" s="3" t="str">
        <f>IF('Battery exemption sheet'!$P$22&gt;0,'Battery exemption sheet'!$P$22," ")</f>
        <v xml:space="preserve"> </v>
      </c>
      <c r="N415" s="6"/>
      <c r="O415" s="7" t="s">
        <v>52</v>
      </c>
    </row>
    <row r="416" spans="8:15" x14ac:dyDescent="0.35">
      <c r="H416" s="14" t="str">
        <f t="shared" si="6"/>
        <v xml:space="preserve">YesLithium_cobalt_oxideStandaloneSingle_cell </v>
      </c>
      <c r="I416" s="3" t="s">
        <v>16</v>
      </c>
      <c r="J416" s="2" t="s">
        <v>84</v>
      </c>
      <c r="K416" s="3" t="s">
        <v>9</v>
      </c>
      <c r="L416" s="3" t="s">
        <v>81</v>
      </c>
      <c r="M416" s="3" t="str">
        <f>IF('Battery exemption sheet'!$P$22&gt;0,'Battery exemption sheet'!$P$22," ")</f>
        <v xml:space="preserve"> </v>
      </c>
      <c r="N416" s="6"/>
      <c r="O416" s="7" t="s">
        <v>52</v>
      </c>
    </row>
    <row r="417" spans="8:15" ht="29" x14ac:dyDescent="0.35">
      <c r="H417" s="14" t="str">
        <f t="shared" si="6"/>
        <v xml:space="preserve">YesLithium_nickel_manganese_cobalt_oxideIn equipmentSingle_cell </v>
      </c>
      <c r="I417" s="3" t="s">
        <v>16</v>
      </c>
      <c r="J417" s="2" t="s">
        <v>87</v>
      </c>
      <c r="K417" s="3" t="s">
        <v>35</v>
      </c>
      <c r="L417" s="3" t="s">
        <v>81</v>
      </c>
      <c r="M417" s="3" t="str">
        <f>IF('Battery exemption sheet'!$P$22&gt;0,'Battery exemption sheet'!$P$22," ")</f>
        <v xml:space="preserve"> </v>
      </c>
      <c r="N417" s="6"/>
      <c r="O417" s="7" t="s">
        <v>52</v>
      </c>
    </row>
    <row r="418" spans="8:15" ht="29" x14ac:dyDescent="0.35">
      <c r="H418" s="14" t="str">
        <f t="shared" si="6"/>
        <v xml:space="preserve">YesLithium_nickel_manganese_cobalt_oxideWith equipmentSingle_cell </v>
      </c>
      <c r="I418" s="3" t="s">
        <v>16</v>
      </c>
      <c r="J418" s="2" t="s">
        <v>87</v>
      </c>
      <c r="K418" s="3" t="s">
        <v>37</v>
      </c>
      <c r="L418" s="3" t="s">
        <v>81</v>
      </c>
      <c r="M418" s="3" t="str">
        <f>IF('Battery exemption sheet'!$P$22&gt;0,'Battery exemption sheet'!$P$22," ")</f>
        <v xml:space="preserve"> </v>
      </c>
      <c r="N418" s="6"/>
      <c r="O418" s="7" t="s">
        <v>52</v>
      </c>
    </row>
    <row r="419" spans="8:15" ht="29" x14ac:dyDescent="0.35">
      <c r="H419" s="14" t="str">
        <f t="shared" si="6"/>
        <v xml:space="preserve">YesLithium_nickel_manganese_cobalt_oxideStandaloneSingle_cell </v>
      </c>
      <c r="I419" s="3" t="s">
        <v>16</v>
      </c>
      <c r="J419" s="2" t="s">
        <v>87</v>
      </c>
      <c r="K419" s="3" t="s">
        <v>9</v>
      </c>
      <c r="L419" s="3" t="s">
        <v>81</v>
      </c>
      <c r="M419" s="3" t="str">
        <f>IF('Battery exemption sheet'!$P$22&gt;0,'Battery exemption sheet'!$P$22," ")</f>
        <v xml:space="preserve"> </v>
      </c>
      <c r="N419" s="6"/>
      <c r="O419" s="7" t="s">
        <v>52</v>
      </c>
    </row>
    <row r="420" spans="8:15" x14ac:dyDescent="0.35">
      <c r="H420" s="14" t="str">
        <f t="shared" si="6"/>
        <v xml:space="preserve">YesLithium_iron_phosphateIn equipmentSingle_cell </v>
      </c>
      <c r="I420" s="3" t="s">
        <v>16</v>
      </c>
      <c r="J420" s="2" t="s">
        <v>86</v>
      </c>
      <c r="K420" s="3" t="s">
        <v>35</v>
      </c>
      <c r="L420" s="3" t="s">
        <v>81</v>
      </c>
      <c r="M420" s="3" t="str">
        <f>IF('Battery exemption sheet'!$P$22&gt;0,'Battery exemption sheet'!$P$22," ")</f>
        <v xml:space="preserve"> </v>
      </c>
      <c r="N420" s="6"/>
      <c r="O420" s="7" t="s">
        <v>52</v>
      </c>
    </row>
    <row r="421" spans="8:15" x14ac:dyDescent="0.35">
      <c r="H421" s="14" t="str">
        <f t="shared" si="6"/>
        <v xml:space="preserve">YesLithium_iron_phosphateWith equipmentSingle_cell </v>
      </c>
      <c r="I421" s="3" t="s">
        <v>16</v>
      </c>
      <c r="J421" s="2" t="s">
        <v>86</v>
      </c>
      <c r="K421" s="3" t="s">
        <v>37</v>
      </c>
      <c r="L421" s="3" t="s">
        <v>81</v>
      </c>
      <c r="M421" s="3" t="str">
        <f>IF('Battery exemption sheet'!$P$22&gt;0,'Battery exemption sheet'!$P$22," ")</f>
        <v xml:space="preserve"> </v>
      </c>
      <c r="N421" s="6"/>
      <c r="O421" s="7" t="s">
        <v>52</v>
      </c>
    </row>
    <row r="422" spans="8:15" x14ac:dyDescent="0.35">
      <c r="H422" s="14" t="str">
        <f t="shared" si="6"/>
        <v xml:space="preserve">YesLithium_iron_phosphateStandaloneSingle_cell </v>
      </c>
      <c r="I422" s="3" t="s">
        <v>16</v>
      </c>
      <c r="J422" s="2" t="s">
        <v>86</v>
      </c>
      <c r="K422" s="3" t="s">
        <v>9</v>
      </c>
      <c r="L422" s="3" t="s">
        <v>81</v>
      </c>
      <c r="M422" s="3" t="str">
        <f>IF('Battery exemption sheet'!$P$22&gt;0,'Battery exemption sheet'!$P$22," ")</f>
        <v xml:space="preserve"> </v>
      </c>
      <c r="N422" s="6"/>
      <c r="O422" s="7" t="s">
        <v>52</v>
      </c>
    </row>
    <row r="423" spans="8:15" x14ac:dyDescent="0.35">
      <c r="H423" s="14" t="str">
        <f t="shared" si="6"/>
        <v xml:space="preserve">YesLithium_titanateIn equipmentSingle_cell </v>
      </c>
      <c r="I423" s="3" t="s">
        <v>16</v>
      </c>
      <c r="J423" s="2" t="s">
        <v>88</v>
      </c>
      <c r="K423" s="3" t="s">
        <v>35</v>
      </c>
      <c r="L423" s="3" t="s">
        <v>81</v>
      </c>
      <c r="M423" s="3" t="str">
        <f>IF('Battery exemption sheet'!$P$22&gt;0,'Battery exemption sheet'!$P$22," ")</f>
        <v xml:space="preserve"> </v>
      </c>
      <c r="N423" s="6"/>
      <c r="O423" s="7" t="s">
        <v>52</v>
      </c>
    </row>
    <row r="424" spans="8:15" x14ac:dyDescent="0.35">
      <c r="H424" s="14" t="str">
        <f t="shared" ref="H424:H487" si="7">I424&amp;J424&amp;K424&amp;L424&amp;M424&amp;N424</f>
        <v xml:space="preserve">YesLithium_titanateWith equipmentSingle_cell </v>
      </c>
      <c r="I424" s="3" t="s">
        <v>16</v>
      </c>
      <c r="J424" s="2" t="s">
        <v>88</v>
      </c>
      <c r="K424" s="3" t="s">
        <v>37</v>
      </c>
      <c r="L424" s="3" t="s">
        <v>81</v>
      </c>
      <c r="M424" s="3" t="str">
        <f>IF('Battery exemption sheet'!$P$22&gt;0,'Battery exemption sheet'!$P$22," ")</f>
        <v xml:space="preserve"> </v>
      </c>
      <c r="N424" s="6"/>
      <c r="O424" s="7" t="s">
        <v>52</v>
      </c>
    </row>
    <row r="425" spans="8:15" x14ac:dyDescent="0.35">
      <c r="H425" s="14" t="str">
        <f t="shared" si="7"/>
        <v xml:space="preserve">YesLithium_titanateStandaloneSingle_cell </v>
      </c>
      <c r="I425" s="3" t="s">
        <v>16</v>
      </c>
      <c r="J425" s="2" t="s">
        <v>88</v>
      </c>
      <c r="K425" s="3" t="s">
        <v>9</v>
      </c>
      <c r="L425" s="3" t="s">
        <v>81</v>
      </c>
      <c r="M425" s="3" t="str">
        <f>IF('Battery exemption sheet'!$P$22&gt;0,'Battery exemption sheet'!$P$22," ")</f>
        <v xml:space="preserve"> </v>
      </c>
      <c r="N425" s="6"/>
      <c r="O425" s="7" t="s">
        <v>52</v>
      </c>
    </row>
    <row r="426" spans="8:15" x14ac:dyDescent="0.35">
      <c r="H426" s="14" t="str">
        <f t="shared" si="7"/>
        <v xml:space="preserve">Yes_18650_In equipmentSingle_cell </v>
      </c>
      <c r="I426" s="3" t="s">
        <v>16</v>
      </c>
      <c r="J426" s="3" t="s">
        <v>78</v>
      </c>
      <c r="K426" s="3" t="s">
        <v>35</v>
      </c>
      <c r="L426" s="3" t="s">
        <v>81</v>
      </c>
      <c r="M426" s="3" t="str">
        <f>IF('Battery exemption sheet'!$P$22&gt;0,'Battery exemption sheet'!$P$22," ")</f>
        <v xml:space="preserve"> </v>
      </c>
      <c r="N426" s="6"/>
      <c r="O426" s="7" t="s">
        <v>52</v>
      </c>
    </row>
    <row r="427" spans="8:15" x14ac:dyDescent="0.35">
      <c r="H427" s="14" t="str">
        <f t="shared" si="7"/>
        <v xml:space="preserve">Yes_18650_With equipmentSingle_cell </v>
      </c>
      <c r="I427" s="3" t="s">
        <v>16</v>
      </c>
      <c r="J427" s="3" t="s">
        <v>78</v>
      </c>
      <c r="K427" s="3" t="s">
        <v>37</v>
      </c>
      <c r="L427" s="3" t="s">
        <v>81</v>
      </c>
      <c r="M427" s="3" t="str">
        <f>IF('Battery exemption sheet'!$P$22&gt;0,'Battery exemption sheet'!$P$22," ")</f>
        <v xml:space="preserve"> </v>
      </c>
      <c r="N427" s="6"/>
      <c r="O427" s="7" t="s">
        <v>52</v>
      </c>
    </row>
    <row r="428" spans="8:15" x14ac:dyDescent="0.35">
      <c r="H428" s="14" t="str">
        <f t="shared" si="7"/>
        <v xml:space="preserve">Yes_18650_StandaloneSingle_cell </v>
      </c>
      <c r="I428" s="3" t="s">
        <v>16</v>
      </c>
      <c r="J428" s="3" t="s">
        <v>78</v>
      </c>
      <c r="K428" s="3" t="s">
        <v>9</v>
      </c>
      <c r="L428" s="3" t="s">
        <v>81</v>
      </c>
      <c r="M428" s="3" t="str">
        <f>IF('Battery exemption sheet'!$P$22&gt;0,'Battery exemption sheet'!$P$22," ")</f>
        <v xml:space="preserve"> </v>
      </c>
      <c r="N428" s="6"/>
      <c r="O428" s="7" t="s">
        <v>52</v>
      </c>
    </row>
    <row r="429" spans="8:15" x14ac:dyDescent="0.35">
      <c r="H429" s="14" t="str">
        <f t="shared" si="7"/>
        <v xml:space="preserve">YesLithium_IonIn equipmentSingle_cell </v>
      </c>
      <c r="I429" s="3" t="s">
        <v>16</v>
      </c>
      <c r="J429" s="2" t="s">
        <v>79</v>
      </c>
      <c r="K429" s="3" t="s">
        <v>35</v>
      </c>
      <c r="L429" s="3" t="s">
        <v>81</v>
      </c>
      <c r="M429" s="3" t="str">
        <f>IF('Battery exemption sheet'!$P$23&gt;0,'Battery exemption sheet'!$P$23," ")</f>
        <v xml:space="preserve"> </v>
      </c>
      <c r="N429" s="6"/>
      <c r="O429" s="7" t="s">
        <v>52</v>
      </c>
    </row>
    <row r="430" spans="8:15" x14ac:dyDescent="0.35">
      <c r="H430" s="14" t="str">
        <f t="shared" si="7"/>
        <v xml:space="preserve">YesLithium_IonWith equipmentSingle_cell </v>
      </c>
      <c r="I430" s="3" t="s">
        <v>16</v>
      </c>
      <c r="J430" s="2" t="s">
        <v>79</v>
      </c>
      <c r="K430" s="3" t="s">
        <v>37</v>
      </c>
      <c r="L430" s="3" t="s">
        <v>81</v>
      </c>
      <c r="M430" s="3" t="str">
        <f>IF('Battery exemption sheet'!$P$23&gt;0,'Battery exemption sheet'!$P$23," ")</f>
        <v xml:space="preserve"> </v>
      </c>
      <c r="N430" s="6"/>
      <c r="O430" s="7" t="s">
        <v>52</v>
      </c>
    </row>
    <row r="431" spans="8:15" x14ac:dyDescent="0.35">
      <c r="H431" s="14" t="str">
        <f t="shared" si="7"/>
        <v xml:space="preserve">YesLithium_IonStandaloneSingle_cell </v>
      </c>
      <c r="I431" s="3" t="s">
        <v>16</v>
      </c>
      <c r="J431" s="2" t="s">
        <v>79</v>
      </c>
      <c r="K431" s="3" t="s">
        <v>9</v>
      </c>
      <c r="L431" s="3" t="s">
        <v>81</v>
      </c>
      <c r="M431" s="3" t="str">
        <f>IF('Battery exemption sheet'!$P$23&gt;0,'Battery exemption sheet'!$P$23," ")</f>
        <v xml:space="preserve"> </v>
      </c>
      <c r="N431" s="6"/>
      <c r="O431" s="7" t="s">
        <v>52</v>
      </c>
    </row>
    <row r="432" spans="8:15" x14ac:dyDescent="0.35">
      <c r="H432" s="14" t="str">
        <f t="shared" si="7"/>
        <v xml:space="preserve">YesLithium_PolymerIn equipmentSingle_cell </v>
      </c>
      <c r="I432" s="3" t="s">
        <v>16</v>
      </c>
      <c r="J432" s="2" t="s">
        <v>85</v>
      </c>
      <c r="K432" s="3" t="s">
        <v>35</v>
      </c>
      <c r="L432" s="3" t="s">
        <v>81</v>
      </c>
      <c r="M432" s="3" t="str">
        <f>IF('Battery exemption sheet'!$P$23&gt;0,'Battery exemption sheet'!$P$23," ")</f>
        <v xml:space="preserve"> </v>
      </c>
      <c r="N432" s="6"/>
      <c r="O432" s="7" t="s">
        <v>52</v>
      </c>
    </row>
    <row r="433" spans="8:15" x14ac:dyDescent="0.35">
      <c r="H433" s="14" t="str">
        <f t="shared" si="7"/>
        <v xml:space="preserve">YesLithium_PolymerWith equipmentSingle_cell </v>
      </c>
      <c r="I433" s="3" t="s">
        <v>16</v>
      </c>
      <c r="J433" s="2" t="s">
        <v>85</v>
      </c>
      <c r="K433" s="3" t="s">
        <v>37</v>
      </c>
      <c r="L433" s="3" t="s">
        <v>81</v>
      </c>
      <c r="M433" s="3" t="str">
        <f>IF('Battery exemption sheet'!$P$23&gt;0,'Battery exemption sheet'!$P$23," ")</f>
        <v xml:space="preserve"> </v>
      </c>
      <c r="N433" s="6"/>
      <c r="O433" s="7" t="s">
        <v>52</v>
      </c>
    </row>
    <row r="434" spans="8:15" x14ac:dyDescent="0.35">
      <c r="H434" s="14" t="str">
        <f t="shared" si="7"/>
        <v xml:space="preserve">YesLithium_PolymerStandaloneSingle_cell </v>
      </c>
      <c r="I434" s="3" t="s">
        <v>16</v>
      </c>
      <c r="J434" s="2" t="s">
        <v>85</v>
      </c>
      <c r="K434" s="3" t="s">
        <v>9</v>
      </c>
      <c r="L434" s="3" t="s">
        <v>81</v>
      </c>
      <c r="M434" s="3" t="str">
        <f>IF('Battery exemption sheet'!$P$23&gt;0,'Battery exemption sheet'!$P$23," ")</f>
        <v xml:space="preserve"> </v>
      </c>
      <c r="N434" s="6"/>
      <c r="O434" s="7" t="s">
        <v>52</v>
      </c>
    </row>
    <row r="435" spans="8:15" x14ac:dyDescent="0.35">
      <c r="H435" s="14" t="str">
        <f t="shared" si="7"/>
        <v xml:space="preserve">YesLithium_cobalt_oxideIn equipmentSingle_cell </v>
      </c>
      <c r="I435" s="3" t="s">
        <v>16</v>
      </c>
      <c r="J435" s="2" t="s">
        <v>84</v>
      </c>
      <c r="K435" s="3" t="s">
        <v>35</v>
      </c>
      <c r="L435" s="3" t="s">
        <v>81</v>
      </c>
      <c r="M435" s="3" t="str">
        <f>IF('Battery exemption sheet'!$P$23&gt;0,'Battery exemption sheet'!$P$23," ")</f>
        <v xml:space="preserve"> </v>
      </c>
      <c r="N435" s="6"/>
      <c r="O435" s="7" t="s">
        <v>52</v>
      </c>
    </row>
    <row r="436" spans="8:15" x14ac:dyDescent="0.35">
      <c r="H436" s="14" t="str">
        <f t="shared" si="7"/>
        <v xml:space="preserve">YesLithium_cobalt_oxideWith equipmentSingle_cell </v>
      </c>
      <c r="I436" s="3" t="s">
        <v>16</v>
      </c>
      <c r="J436" s="2" t="s">
        <v>84</v>
      </c>
      <c r="K436" s="3" t="s">
        <v>37</v>
      </c>
      <c r="L436" s="3" t="s">
        <v>81</v>
      </c>
      <c r="M436" s="3" t="str">
        <f>IF('Battery exemption sheet'!$P$23&gt;0,'Battery exemption sheet'!$P$23," ")</f>
        <v xml:space="preserve"> </v>
      </c>
      <c r="N436" s="6"/>
      <c r="O436" s="7" t="s">
        <v>52</v>
      </c>
    </row>
    <row r="437" spans="8:15" x14ac:dyDescent="0.35">
      <c r="H437" s="14" t="str">
        <f t="shared" si="7"/>
        <v xml:space="preserve">YesLithium_cobalt_oxideStandaloneSingle_cell </v>
      </c>
      <c r="I437" s="3" t="s">
        <v>16</v>
      </c>
      <c r="J437" s="2" t="s">
        <v>84</v>
      </c>
      <c r="K437" s="3" t="s">
        <v>9</v>
      </c>
      <c r="L437" s="3" t="s">
        <v>81</v>
      </c>
      <c r="M437" s="3" t="str">
        <f>IF('Battery exemption sheet'!$P$23&gt;0,'Battery exemption sheet'!$P$23," ")</f>
        <v xml:space="preserve"> </v>
      </c>
      <c r="N437" s="6"/>
      <c r="O437" s="7" t="s">
        <v>52</v>
      </c>
    </row>
    <row r="438" spans="8:15" ht="29" x14ac:dyDescent="0.35">
      <c r="H438" s="14" t="str">
        <f t="shared" si="7"/>
        <v xml:space="preserve">YesLithium_nickel_manganese_cobalt_oxideIn equipmentSingle_cell </v>
      </c>
      <c r="I438" s="3" t="s">
        <v>16</v>
      </c>
      <c r="J438" s="2" t="s">
        <v>87</v>
      </c>
      <c r="K438" s="3" t="s">
        <v>35</v>
      </c>
      <c r="L438" s="3" t="s">
        <v>81</v>
      </c>
      <c r="M438" s="3" t="str">
        <f>IF('Battery exemption sheet'!$P$23&gt;0,'Battery exemption sheet'!$P$23," ")</f>
        <v xml:space="preserve"> </v>
      </c>
      <c r="N438" s="6"/>
      <c r="O438" s="7" t="s">
        <v>52</v>
      </c>
    </row>
    <row r="439" spans="8:15" ht="29" x14ac:dyDescent="0.35">
      <c r="H439" s="14" t="str">
        <f t="shared" si="7"/>
        <v xml:space="preserve">YesLithium_nickel_manganese_cobalt_oxideWith equipmentSingle_cell </v>
      </c>
      <c r="I439" s="3" t="s">
        <v>16</v>
      </c>
      <c r="J439" s="2" t="s">
        <v>87</v>
      </c>
      <c r="K439" s="3" t="s">
        <v>37</v>
      </c>
      <c r="L439" s="3" t="s">
        <v>81</v>
      </c>
      <c r="M439" s="3" t="str">
        <f>IF('Battery exemption sheet'!$P$23&gt;0,'Battery exemption sheet'!$P$23," ")</f>
        <v xml:space="preserve"> </v>
      </c>
      <c r="N439" s="6"/>
      <c r="O439" s="7" t="s">
        <v>52</v>
      </c>
    </row>
    <row r="440" spans="8:15" ht="29" x14ac:dyDescent="0.35">
      <c r="H440" s="14" t="str">
        <f t="shared" si="7"/>
        <v xml:space="preserve">YesLithium_nickel_manganese_cobalt_oxideStandaloneSingle_cell </v>
      </c>
      <c r="I440" s="3" t="s">
        <v>16</v>
      </c>
      <c r="J440" s="2" t="s">
        <v>87</v>
      </c>
      <c r="K440" s="3" t="s">
        <v>9</v>
      </c>
      <c r="L440" s="3" t="s">
        <v>81</v>
      </c>
      <c r="M440" s="3" t="str">
        <f>IF('Battery exemption sheet'!$P$23&gt;0,'Battery exemption sheet'!$P$23," ")</f>
        <v xml:space="preserve"> </v>
      </c>
      <c r="N440" s="6"/>
      <c r="O440" s="7" t="s">
        <v>52</v>
      </c>
    </row>
    <row r="441" spans="8:15" x14ac:dyDescent="0.35">
      <c r="H441" s="14" t="str">
        <f t="shared" si="7"/>
        <v xml:space="preserve">YesLithium_iron_phosphateIn equipmentSingle_cell </v>
      </c>
      <c r="I441" s="3" t="s">
        <v>16</v>
      </c>
      <c r="J441" s="2" t="s">
        <v>86</v>
      </c>
      <c r="K441" s="3" t="s">
        <v>35</v>
      </c>
      <c r="L441" s="3" t="s">
        <v>81</v>
      </c>
      <c r="M441" s="3" t="str">
        <f>IF('Battery exemption sheet'!$P$23&gt;0,'Battery exemption sheet'!$P$23," ")</f>
        <v xml:space="preserve"> </v>
      </c>
      <c r="N441" s="6"/>
      <c r="O441" s="7" t="s">
        <v>52</v>
      </c>
    </row>
    <row r="442" spans="8:15" x14ac:dyDescent="0.35">
      <c r="H442" s="14" t="str">
        <f t="shared" si="7"/>
        <v xml:space="preserve">YesLithium_iron_phosphateWith equipmentSingle_cell </v>
      </c>
      <c r="I442" s="3" t="s">
        <v>16</v>
      </c>
      <c r="J442" s="2" t="s">
        <v>86</v>
      </c>
      <c r="K442" s="3" t="s">
        <v>37</v>
      </c>
      <c r="L442" s="3" t="s">
        <v>81</v>
      </c>
      <c r="M442" s="3" t="str">
        <f>IF('Battery exemption sheet'!$P$23&gt;0,'Battery exemption sheet'!$P$23," ")</f>
        <v xml:space="preserve"> </v>
      </c>
      <c r="N442" s="6"/>
      <c r="O442" s="7" t="s">
        <v>52</v>
      </c>
    </row>
    <row r="443" spans="8:15" x14ac:dyDescent="0.35">
      <c r="H443" s="14" t="str">
        <f t="shared" si="7"/>
        <v xml:space="preserve">YesLithium_iron_phosphateStandaloneSingle_cell </v>
      </c>
      <c r="I443" s="3" t="s">
        <v>16</v>
      </c>
      <c r="J443" s="2" t="s">
        <v>86</v>
      </c>
      <c r="K443" s="3" t="s">
        <v>9</v>
      </c>
      <c r="L443" s="3" t="s">
        <v>81</v>
      </c>
      <c r="M443" s="3" t="str">
        <f>IF('Battery exemption sheet'!$P$23&gt;0,'Battery exemption sheet'!$P$23," ")</f>
        <v xml:space="preserve"> </v>
      </c>
      <c r="N443" s="6"/>
      <c r="O443" s="7" t="s">
        <v>52</v>
      </c>
    </row>
    <row r="444" spans="8:15" x14ac:dyDescent="0.35">
      <c r="H444" s="14" t="str">
        <f t="shared" si="7"/>
        <v xml:space="preserve">YesLithium_titanateIn equipmentSingle_cell </v>
      </c>
      <c r="I444" s="3" t="s">
        <v>16</v>
      </c>
      <c r="J444" s="2" t="s">
        <v>88</v>
      </c>
      <c r="K444" s="3" t="s">
        <v>35</v>
      </c>
      <c r="L444" s="3" t="s">
        <v>81</v>
      </c>
      <c r="M444" s="3" t="str">
        <f>IF('Battery exemption sheet'!$P$23&gt;0,'Battery exemption sheet'!$P$23," ")</f>
        <v xml:space="preserve"> </v>
      </c>
      <c r="N444" s="6"/>
      <c r="O444" s="7" t="s">
        <v>52</v>
      </c>
    </row>
    <row r="445" spans="8:15" x14ac:dyDescent="0.35">
      <c r="H445" s="14" t="str">
        <f t="shared" si="7"/>
        <v xml:space="preserve">YesLithium_titanateWith equipmentSingle_cell </v>
      </c>
      <c r="I445" s="3" t="s">
        <v>16</v>
      </c>
      <c r="J445" s="2" t="s">
        <v>88</v>
      </c>
      <c r="K445" s="3" t="s">
        <v>37</v>
      </c>
      <c r="L445" s="3" t="s">
        <v>81</v>
      </c>
      <c r="M445" s="3" t="str">
        <f>IF('Battery exemption sheet'!$P$23&gt;0,'Battery exemption sheet'!$P$23," ")</f>
        <v xml:space="preserve"> </v>
      </c>
      <c r="N445" s="6"/>
      <c r="O445" s="7" t="s">
        <v>52</v>
      </c>
    </row>
    <row r="446" spans="8:15" x14ac:dyDescent="0.35">
      <c r="H446" s="14" t="str">
        <f t="shared" si="7"/>
        <v xml:space="preserve">YesLithium_titanateStandaloneSingle_cell </v>
      </c>
      <c r="I446" s="3" t="s">
        <v>16</v>
      </c>
      <c r="J446" s="2" t="s">
        <v>88</v>
      </c>
      <c r="K446" s="3" t="s">
        <v>9</v>
      </c>
      <c r="L446" s="3" t="s">
        <v>81</v>
      </c>
      <c r="M446" s="3" t="str">
        <f>IF('Battery exemption sheet'!$P$23&gt;0,'Battery exemption sheet'!$P$23," ")</f>
        <v xml:space="preserve"> </v>
      </c>
      <c r="N446" s="6"/>
      <c r="O446" s="7" t="s">
        <v>52</v>
      </c>
    </row>
    <row r="447" spans="8:15" x14ac:dyDescent="0.35">
      <c r="H447" s="14" t="str">
        <f t="shared" si="7"/>
        <v xml:space="preserve">Yes_18650_In equipmentSingle_cell </v>
      </c>
      <c r="I447" s="3" t="s">
        <v>16</v>
      </c>
      <c r="J447" s="3" t="s">
        <v>78</v>
      </c>
      <c r="K447" s="3" t="s">
        <v>35</v>
      </c>
      <c r="L447" s="3" t="s">
        <v>81</v>
      </c>
      <c r="M447" s="3" t="str">
        <f>IF('Battery exemption sheet'!$P$23&gt;0,'Battery exemption sheet'!$P$23," ")</f>
        <v xml:space="preserve"> </v>
      </c>
      <c r="N447" s="6"/>
      <c r="O447" s="7" t="s">
        <v>52</v>
      </c>
    </row>
    <row r="448" spans="8:15" x14ac:dyDescent="0.35">
      <c r="H448" s="14" t="str">
        <f t="shared" si="7"/>
        <v xml:space="preserve">Yes_18650_With equipmentSingle_cell </v>
      </c>
      <c r="I448" s="3" t="s">
        <v>16</v>
      </c>
      <c r="J448" s="3" t="s">
        <v>78</v>
      </c>
      <c r="K448" s="3" t="s">
        <v>37</v>
      </c>
      <c r="L448" s="3" t="s">
        <v>81</v>
      </c>
      <c r="M448" s="3" t="str">
        <f>IF('Battery exemption sheet'!$P$23&gt;0,'Battery exemption sheet'!$P$23," ")</f>
        <v xml:space="preserve"> </v>
      </c>
      <c r="N448" s="6"/>
      <c r="O448" s="7" t="s">
        <v>52</v>
      </c>
    </row>
    <row r="449" spans="8:15" x14ac:dyDescent="0.35">
      <c r="H449" s="14" t="str">
        <f t="shared" si="7"/>
        <v xml:space="preserve">Yes_18650_StandaloneSingle_cell </v>
      </c>
      <c r="I449" s="3" t="s">
        <v>16</v>
      </c>
      <c r="J449" s="3" t="s">
        <v>78</v>
      </c>
      <c r="K449" s="3" t="s">
        <v>9</v>
      </c>
      <c r="L449" s="3" t="s">
        <v>81</v>
      </c>
      <c r="M449" s="3" t="str">
        <f>IF('Battery exemption sheet'!$P$23&gt;0,'Battery exemption sheet'!$P$23," ")</f>
        <v xml:space="preserve"> </v>
      </c>
      <c r="N449" s="6"/>
      <c r="O449" s="7" t="s">
        <v>52</v>
      </c>
    </row>
    <row r="450" spans="8:15" x14ac:dyDescent="0.35">
      <c r="H450" s="14" t="str">
        <f t="shared" si="7"/>
        <v xml:space="preserve">YesLithium_IonIn equipmentSingle_cell </v>
      </c>
      <c r="I450" s="3" t="s">
        <v>16</v>
      </c>
      <c r="J450" s="2" t="s">
        <v>79</v>
      </c>
      <c r="K450" s="3" t="s">
        <v>35</v>
      </c>
      <c r="L450" s="3" t="s">
        <v>81</v>
      </c>
      <c r="M450" s="3" t="str">
        <f>IF('Battery exemption sheet'!$P$24&gt;0,'Battery exemption sheet'!$P$24," ")</f>
        <v xml:space="preserve"> </v>
      </c>
      <c r="N450" s="6"/>
      <c r="O450" s="7" t="s">
        <v>52</v>
      </c>
    </row>
    <row r="451" spans="8:15" x14ac:dyDescent="0.35">
      <c r="H451" s="14" t="str">
        <f t="shared" si="7"/>
        <v xml:space="preserve">YesLithium_IonWith equipmentSingle_cell </v>
      </c>
      <c r="I451" s="3" t="s">
        <v>16</v>
      </c>
      <c r="J451" s="2" t="s">
        <v>79</v>
      </c>
      <c r="K451" s="3" t="s">
        <v>37</v>
      </c>
      <c r="L451" s="3" t="s">
        <v>81</v>
      </c>
      <c r="M451" s="3" t="str">
        <f>IF('Battery exemption sheet'!$P$24&gt;0,'Battery exemption sheet'!$P$24," ")</f>
        <v xml:space="preserve"> </v>
      </c>
      <c r="N451" s="6"/>
      <c r="O451" s="7" t="s">
        <v>52</v>
      </c>
    </row>
    <row r="452" spans="8:15" x14ac:dyDescent="0.35">
      <c r="H452" s="14" t="str">
        <f t="shared" si="7"/>
        <v xml:space="preserve">YesLithium_IonStandaloneSingle_cell </v>
      </c>
      <c r="I452" s="3" t="s">
        <v>16</v>
      </c>
      <c r="J452" s="2" t="s">
        <v>79</v>
      </c>
      <c r="K452" s="3" t="s">
        <v>9</v>
      </c>
      <c r="L452" s="3" t="s">
        <v>81</v>
      </c>
      <c r="M452" s="3" t="str">
        <f>IF('Battery exemption sheet'!$P$24&gt;0,'Battery exemption sheet'!$P$24," ")</f>
        <v xml:space="preserve"> </v>
      </c>
      <c r="N452" s="6"/>
      <c r="O452" s="7" t="s">
        <v>52</v>
      </c>
    </row>
    <row r="453" spans="8:15" x14ac:dyDescent="0.35">
      <c r="H453" s="14" t="str">
        <f t="shared" si="7"/>
        <v xml:space="preserve">YesLithium_PolymerIn equipmentSingle_cell </v>
      </c>
      <c r="I453" s="3" t="s">
        <v>16</v>
      </c>
      <c r="J453" s="2" t="s">
        <v>85</v>
      </c>
      <c r="K453" s="3" t="s">
        <v>35</v>
      </c>
      <c r="L453" s="3" t="s">
        <v>81</v>
      </c>
      <c r="M453" s="3" t="str">
        <f>IF('Battery exemption sheet'!$P$24&gt;0,'Battery exemption sheet'!$P$24," ")</f>
        <v xml:space="preserve"> </v>
      </c>
      <c r="N453" s="6"/>
      <c r="O453" s="7" t="s">
        <v>52</v>
      </c>
    </row>
    <row r="454" spans="8:15" x14ac:dyDescent="0.35">
      <c r="H454" s="14" t="str">
        <f t="shared" si="7"/>
        <v xml:space="preserve">YesLithium_PolymerWith equipmentSingle_cell </v>
      </c>
      <c r="I454" s="3" t="s">
        <v>16</v>
      </c>
      <c r="J454" s="2" t="s">
        <v>85</v>
      </c>
      <c r="K454" s="3" t="s">
        <v>37</v>
      </c>
      <c r="L454" s="3" t="s">
        <v>81</v>
      </c>
      <c r="M454" s="3" t="str">
        <f>IF('Battery exemption sheet'!$P$24&gt;0,'Battery exemption sheet'!$P$24," ")</f>
        <v xml:space="preserve"> </v>
      </c>
      <c r="N454" s="6"/>
      <c r="O454" s="7" t="s">
        <v>52</v>
      </c>
    </row>
    <row r="455" spans="8:15" x14ac:dyDescent="0.35">
      <c r="H455" s="14" t="str">
        <f t="shared" si="7"/>
        <v xml:space="preserve">YesLithium_PolymerStandaloneSingle_cell </v>
      </c>
      <c r="I455" s="3" t="s">
        <v>16</v>
      </c>
      <c r="J455" s="2" t="s">
        <v>85</v>
      </c>
      <c r="K455" s="3" t="s">
        <v>9</v>
      </c>
      <c r="L455" s="3" t="s">
        <v>81</v>
      </c>
      <c r="M455" s="3" t="str">
        <f>IF('Battery exemption sheet'!$P$24&gt;0,'Battery exemption sheet'!$P$24," ")</f>
        <v xml:space="preserve"> </v>
      </c>
      <c r="N455" s="6"/>
      <c r="O455" s="7" t="s">
        <v>52</v>
      </c>
    </row>
    <row r="456" spans="8:15" x14ac:dyDescent="0.35">
      <c r="H456" s="14" t="str">
        <f t="shared" si="7"/>
        <v xml:space="preserve">YesLithium_cobalt_oxideIn equipmentSingle_cell </v>
      </c>
      <c r="I456" s="3" t="s">
        <v>16</v>
      </c>
      <c r="J456" s="2" t="s">
        <v>84</v>
      </c>
      <c r="K456" s="3" t="s">
        <v>35</v>
      </c>
      <c r="L456" s="3" t="s">
        <v>81</v>
      </c>
      <c r="M456" s="3" t="str">
        <f>IF('Battery exemption sheet'!$P$24&gt;0,'Battery exemption sheet'!$P$24," ")</f>
        <v xml:space="preserve"> </v>
      </c>
      <c r="N456" s="6"/>
      <c r="O456" s="7" t="s">
        <v>52</v>
      </c>
    </row>
    <row r="457" spans="8:15" x14ac:dyDescent="0.35">
      <c r="H457" s="14" t="str">
        <f t="shared" si="7"/>
        <v xml:space="preserve">YesLithium_cobalt_oxideWith equipmentSingle_cell </v>
      </c>
      <c r="I457" s="3" t="s">
        <v>16</v>
      </c>
      <c r="J457" s="2" t="s">
        <v>84</v>
      </c>
      <c r="K457" s="3" t="s">
        <v>37</v>
      </c>
      <c r="L457" s="3" t="s">
        <v>81</v>
      </c>
      <c r="M457" s="3" t="str">
        <f>IF('Battery exemption sheet'!$P$24&gt;0,'Battery exemption sheet'!$P$24," ")</f>
        <v xml:space="preserve"> </v>
      </c>
      <c r="N457" s="6"/>
      <c r="O457" s="7" t="s">
        <v>52</v>
      </c>
    </row>
    <row r="458" spans="8:15" x14ac:dyDescent="0.35">
      <c r="H458" s="14" t="str">
        <f t="shared" si="7"/>
        <v xml:space="preserve">YesLithium_cobalt_oxideStandaloneSingle_cell </v>
      </c>
      <c r="I458" s="3" t="s">
        <v>16</v>
      </c>
      <c r="J458" s="2" t="s">
        <v>84</v>
      </c>
      <c r="K458" s="3" t="s">
        <v>9</v>
      </c>
      <c r="L458" s="3" t="s">
        <v>81</v>
      </c>
      <c r="M458" s="3" t="str">
        <f>IF('Battery exemption sheet'!$P$24&gt;0,'Battery exemption sheet'!$P$24," ")</f>
        <v xml:space="preserve"> </v>
      </c>
      <c r="N458" s="6"/>
      <c r="O458" s="7" t="s">
        <v>52</v>
      </c>
    </row>
    <row r="459" spans="8:15" ht="29" x14ac:dyDescent="0.35">
      <c r="H459" s="14" t="str">
        <f t="shared" si="7"/>
        <v xml:space="preserve">YesLithium_nickel_manganese_cobalt_oxideIn equipmentSingle_cell </v>
      </c>
      <c r="I459" s="3" t="s">
        <v>16</v>
      </c>
      <c r="J459" s="2" t="s">
        <v>87</v>
      </c>
      <c r="K459" s="3" t="s">
        <v>35</v>
      </c>
      <c r="L459" s="3" t="s">
        <v>81</v>
      </c>
      <c r="M459" s="3" t="str">
        <f>IF('Battery exemption sheet'!$P$24&gt;0,'Battery exemption sheet'!$P$24," ")</f>
        <v xml:space="preserve"> </v>
      </c>
      <c r="N459" s="6"/>
      <c r="O459" s="7" t="s">
        <v>52</v>
      </c>
    </row>
    <row r="460" spans="8:15" ht="29" x14ac:dyDescent="0.35">
      <c r="H460" s="14" t="str">
        <f t="shared" si="7"/>
        <v xml:space="preserve">YesLithium_nickel_manganese_cobalt_oxideWith equipmentSingle_cell </v>
      </c>
      <c r="I460" s="3" t="s">
        <v>16</v>
      </c>
      <c r="J460" s="2" t="s">
        <v>87</v>
      </c>
      <c r="K460" s="3" t="s">
        <v>37</v>
      </c>
      <c r="L460" s="3" t="s">
        <v>81</v>
      </c>
      <c r="M460" s="3" t="str">
        <f>IF('Battery exemption sheet'!$P$24&gt;0,'Battery exemption sheet'!$P$24," ")</f>
        <v xml:space="preserve"> </v>
      </c>
      <c r="N460" s="6"/>
      <c r="O460" s="7" t="s">
        <v>52</v>
      </c>
    </row>
    <row r="461" spans="8:15" ht="29" x14ac:dyDescent="0.35">
      <c r="H461" s="14" t="str">
        <f t="shared" si="7"/>
        <v xml:space="preserve">YesLithium_nickel_manganese_cobalt_oxideStandaloneSingle_cell </v>
      </c>
      <c r="I461" s="3" t="s">
        <v>16</v>
      </c>
      <c r="J461" s="2" t="s">
        <v>87</v>
      </c>
      <c r="K461" s="3" t="s">
        <v>9</v>
      </c>
      <c r="L461" s="3" t="s">
        <v>81</v>
      </c>
      <c r="M461" s="3" t="str">
        <f>IF('Battery exemption sheet'!$P$24&gt;0,'Battery exemption sheet'!$P$24," ")</f>
        <v xml:space="preserve"> </v>
      </c>
      <c r="N461" s="6"/>
      <c r="O461" s="7" t="s">
        <v>52</v>
      </c>
    </row>
    <row r="462" spans="8:15" x14ac:dyDescent="0.35">
      <c r="H462" s="14" t="str">
        <f t="shared" si="7"/>
        <v xml:space="preserve">YesLithium_iron_phosphateIn equipmentSingle_cell </v>
      </c>
      <c r="I462" s="3" t="s">
        <v>16</v>
      </c>
      <c r="J462" s="2" t="s">
        <v>86</v>
      </c>
      <c r="K462" s="3" t="s">
        <v>35</v>
      </c>
      <c r="L462" s="3" t="s">
        <v>81</v>
      </c>
      <c r="M462" s="3" t="str">
        <f>IF('Battery exemption sheet'!$P$24&gt;0,'Battery exemption sheet'!$P$24," ")</f>
        <v xml:space="preserve"> </v>
      </c>
      <c r="N462" s="6"/>
      <c r="O462" s="7" t="s">
        <v>52</v>
      </c>
    </row>
    <row r="463" spans="8:15" x14ac:dyDescent="0.35">
      <c r="H463" s="14" t="str">
        <f t="shared" si="7"/>
        <v xml:space="preserve">YesLithium_iron_phosphateWith equipmentSingle_cell </v>
      </c>
      <c r="I463" s="3" t="s">
        <v>16</v>
      </c>
      <c r="J463" s="2" t="s">
        <v>86</v>
      </c>
      <c r="K463" s="3" t="s">
        <v>37</v>
      </c>
      <c r="L463" s="3" t="s">
        <v>81</v>
      </c>
      <c r="M463" s="3" t="str">
        <f>IF('Battery exemption sheet'!$P$24&gt;0,'Battery exemption sheet'!$P$24," ")</f>
        <v xml:space="preserve"> </v>
      </c>
      <c r="N463" s="6"/>
      <c r="O463" s="7" t="s">
        <v>52</v>
      </c>
    </row>
    <row r="464" spans="8:15" x14ac:dyDescent="0.35">
      <c r="H464" s="14" t="str">
        <f t="shared" si="7"/>
        <v xml:space="preserve">YesLithium_iron_phosphateStandaloneSingle_cell </v>
      </c>
      <c r="I464" s="3" t="s">
        <v>16</v>
      </c>
      <c r="J464" s="2" t="s">
        <v>86</v>
      </c>
      <c r="K464" s="3" t="s">
        <v>9</v>
      </c>
      <c r="L464" s="3" t="s">
        <v>81</v>
      </c>
      <c r="M464" s="3" t="str">
        <f>IF('Battery exemption sheet'!$P$24&gt;0,'Battery exemption sheet'!$P$24," ")</f>
        <v xml:space="preserve"> </v>
      </c>
      <c r="N464" s="6"/>
      <c r="O464" s="7" t="s">
        <v>52</v>
      </c>
    </row>
    <row r="465" spans="8:15" x14ac:dyDescent="0.35">
      <c r="H465" s="14" t="str">
        <f t="shared" si="7"/>
        <v xml:space="preserve">YesLithium_titanateIn equipmentSingle_cell </v>
      </c>
      <c r="I465" s="3" t="s">
        <v>16</v>
      </c>
      <c r="J465" s="2" t="s">
        <v>88</v>
      </c>
      <c r="K465" s="3" t="s">
        <v>35</v>
      </c>
      <c r="L465" s="3" t="s">
        <v>81</v>
      </c>
      <c r="M465" s="3" t="str">
        <f>IF('Battery exemption sheet'!$P$24&gt;0,'Battery exemption sheet'!$P$24," ")</f>
        <v xml:space="preserve"> </v>
      </c>
      <c r="N465" s="6"/>
      <c r="O465" s="7" t="s">
        <v>52</v>
      </c>
    </row>
    <row r="466" spans="8:15" x14ac:dyDescent="0.35">
      <c r="H466" s="14" t="str">
        <f t="shared" si="7"/>
        <v xml:space="preserve">YesLithium_titanateWith equipmentSingle_cell </v>
      </c>
      <c r="I466" s="3" t="s">
        <v>16</v>
      </c>
      <c r="J466" s="2" t="s">
        <v>88</v>
      </c>
      <c r="K466" s="3" t="s">
        <v>37</v>
      </c>
      <c r="L466" s="3" t="s">
        <v>81</v>
      </c>
      <c r="M466" s="3" t="str">
        <f>IF('Battery exemption sheet'!$P$24&gt;0,'Battery exemption sheet'!$P$24," ")</f>
        <v xml:space="preserve"> </v>
      </c>
      <c r="N466" s="6"/>
      <c r="O466" s="7" t="s">
        <v>52</v>
      </c>
    </row>
    <row r="467" spans="8:15" x14ac:dyDescent="0.35">
      <c r="H467" s="14" t="str">
        <f t="shared" si="7"/>
        <v xml:space="preserve">YesLithium_titanateStandaloneSingle_cell </v>
      </c>
      <c r="I467" s="3" t="s">
        <v>16</v>
      </c>
      <c r="J467" s="2" t="s">
        <v>88</v>
      </c>
      <c r="K467" s="3" t="s">
        <v>9</v>
      </c>
      <c r="L467" s="3" t="s">
        <v>81</v>
      </c>
      <c r="M467" s="3" t="str">
        <f>IF('Battery exemption sheet'!$P$24&gt;0,'Battery exemption sheet'!$P$24," ")</f>
        <v xml:space="preserve"> </v>
      </c>
      <c r="N467" s="6"/>
      <c r="O467" s="7" t="s">
        <v>52</v>
      </c>
    </row>
    <row r="468" spans="8:15" x14ac:dyDescent="0.35">
      <c r="H468" s="14" t="str">
        <f t="shared" si="7"/>
        <v xml:space="preserve">Yes_18650_In equipmentSingle_cell </v>
      </c>
      <c r="I468" s="3" t="s">
        <v>16</v>
      </c>
      <c r="J468" s="3" t="s">
        <v>78</v>
      </c>
      <c r="K468" s="3" t="s">
        <v>35</v>
      </c>
      <c r="L468" s="3" t="s">
        <v>81</v>
      </c>
      <c r="M468" s="3" t="str">
        <f>IF('Battery exemption sheet'!$P$24&gt;0,'Battery exemption sheet'!$P$24," ")</f>
        <v xml:space="preserve"> </v>
      </c>
      <c r="N468" s="6"/>
      <c r="O468" s="7" t="s">
        <v>52</v>
      </c>
    </row>
    <row r="469" spans="8:15" x14ac:dyDescent="0.35">
      <c r="H469" s="14" t="str">
        <f t="shared" si="7"/>
        <v xml:space="preserve">Yes_18650_With equipmentSingle_cell </v>
      </c>
      <c r="I469" s="3" t="s">
        <v>16</v>
      </c>
      <c r="J469" s="3" t="s">
        <v>78</v>
      </c>
      <c r="K469" s="3" t="s">
        <v>37</v>
      </c>
      <c r="L469" s="3" t="s">
        <v>81</v>
      </c>
      <c r="M469" s="3" t="str">
        <f>IF('Battery exemption sheet'!$P$24&gt;0,'Battery exemption sheet'!$P$24," ")</f>
        <v xml:space="preserve"> </v>
      </c>
      <c r="N469" s="6"/>
      <c r="O469" s="7" t="s">
        <v>52</v>
      </c>
    </row>
    <row r="470" spans="8:15" x14ac:dyDescent="0.35">
      <c r="H470" s="14" t="str">
        <f t="shared" si="7"/>
        <v xml:space="preserve">Yes_18650_StandaloneSingle_cell </v>
      </c>
      <c r="I470" s="3" t="s">
        <v>16</v>
      </c>
      <c r="J470" s="3" t="s">
        <v>78</v>
      </c>
      <c r="K470" s="3" t="s">
        <v>9</v>
      </c>
      <c r="L470" s="3" t="s">
        <v>81</v>
      </c>
      <c r="M470" s="3" t="str">
        <f>IF('Battery exemption sheet'!$P$24&gt;0,'Battery exemption sheet'!$P$24," ")</f>
        <v xml:space="preserve"> </v>
      </c>
      <c r="N470" s="6"/>
      <c r="O470" s="7" t="s">
        <v>52</v>
      </c>
    </row>
    <row r="471" spans="8:15" x14ac:dyDescent="0.35">
      <c r="H471" s="14" t="str">
        <f t="shared" si="7"/>
        <v xml:space="preserve">YesLithium_IonIn equipmentSingle_cell </v>
      </c>
      <c r="I471" s="3" t="s">
        <v>16</v>
      </c>
      <c r="J471" s="2" t="s">
        <v>79</v>
      </c>
      <c r="K471" s="3" t="s">
        <v>35</v>
      </c>
      <c r="L471" s="3" t="s">
        <v>81</v>
      </c>
      <c r="M471" s="3" t="str">
        <f>IF('Battery exemption sheet'!$P$25&gt;0,'Battery exemption sheet'!$P$25," ")</f>
        <v xml:space="preserve"> </v>
      </c>
      <c r="N471" s="6"/>
      <c r="O471" s="7" t="s">
        <v>52</v>
      </c>
    </row>
    <row r="472" spans="8:15" x14ac:dyDescent="0.35">
      <c r="H472" s="14" t="str">
        <f t="shared" si="7"/>
        <v xml:space="preserve">YesLithium_IonWith equipmentSingle_cell </v>
      </c>
      <c r="I472" s="3" t="s">
        <v>16</v>
      </c>
      <c r="J472" s="2" t="s">
        <v>79</v>
      </c>
      <c r="K472" s="3" t="s">
        <v>37</v>
      </c>
      <c r="L472" s="3" t="s">
        <v>81</v>
      </c>
      <c r="M472" s="3" t="str">
        <f>IF('Battery exemption sheet'!$P$25&gt;0,'Battery exemption sheet'!$P$25," ")</f>
        <v xml:space="preserve"> </v>
      </c>
      <c r="N472" s="6"/>
      <c r="O472" s="7" t="s">
        <v>52</v>
      </c>
    </row>
    <row r="473" spans="8:15" x14ac:dyDescent="0.35">
      <c r="H473" s="14" t="str">
        <f t="shared" si="7"/>
        <v xml:space="preserve">YesLithium_IonStandaloneSingle_cell </v>
      </c>
      <c r="I473" s="3" t="s">
        <v>16</v>
      </c>
      <c r="J473" s="2" t="s">
        <v>79</v>
      </c>
      <c r="K473" s="3" t="s">
        <v>9</v>
      </c>
      <c r="L473" s="3" t="s">
        <v>81</v>
      </c>
      <c r="M473" s="3" t="str">
        <f>IF('Battery exemption sheet'!$P$25&gt;0,'Battery exemption sheet'!$P$25," ")</f>
        <v xml:space="preserve"> </v>
      </c>
      <c r="N473" s="6"/>
      <c r="O473" s="7" t="s">
        <v>52</v>
      </c>
    </row>
    <row r="474" spans="8:15" x14ac:dyDescent="0.35">
      <c r="H474" s="14" t="str">
        <f t="shared" si="7"/>
        <v xml:space="preserve">YesLithium_PolymerIn equipmentSingle_cell </v>
      </c>
      <c r="I474" s="3" t="s">
        <v>16</v>
      </c>
      <c r="J474" s="2" t="s">
        <v>85</v>
      </c>
      <c r="K474" s="3" t="s">
        <v>35</v>
      </c>
      <c r="L474" s="3" t="s">
        <v>81</v>
      </c>
      <c r="M474" s="3" t="str">
        <f>IF('Battery exemption sheet'!$P$25&gt;0,'Battery exemption sheet'!$P$25," ")</f>
        <v xml:space="preserve"> </v>
      </c>
      <c r="N474" s="6"/>
      <c r="O474" s="7" t="s">
        <v>52</v>
      </c>
    </row>
    <row r="475" spans="8:15" x14ac:dyDescent="0.35">
      <c r="H475" s="14" t="str">
        <f t="shared" si="7"/>
        <v xml:space="preserve">YesLithium_PolymerWith equipmentSingle_cell </v>
      </c>
      <c r="I475" s="3" t="s">
        <v>16</v>
      </c>
      <c r="J475" s="2" t="s">
        <v>85</v>
      </c>
      <c r="K475" s="3" t="s">
        <v>37</v>
      </c>
      <c r="L475" s="3" t="s">
        <v>81</v>
      </c>
      <c r="M475" s="3" t="str">
        <f>IF('Battery exemption sheet'!$P$25&gt;0,'Battery exemption sheet'!$P$25," ")</f>
        <v xml:space="preserve"> </v>
      </c>
      <c r="N475" s="6"/>
      <c r="O475" s="7" t="s">
        <v>52</v>
      </c>
    </row>
    <row r="476" spans="8:15" x14ac:dyDescent="0.35">
      <c r="H476" s="14" t="str">
        <f t="shared" si="7"/>
        <v xml:space="preserve">YesLithium_PolymerStandaloneSingle_cell </v>
      </c>
      <c r="I476" s="3" t="s">
        <v>16</v>
      </c>
      <c r="J476" s="2" t="s">
        <v>85</v>
      </c>
      <c r="K476" s="3" t="s">
        <v>9</v>
      </c>
      <c r="L476" s="3" t="s">
        <v>81</v>
      </c>
      <c r="M476" s="3" t="str">
        <f>IF('Battery exemption sheet'!$P$25&gt;0,'Battery exemption sheet'!$P$25," ")</f>
        <v xml:space="preserve"> </v>
      </c>
      <c r="N476" s="6"/>
      <c r="O476" s="7" t="s">
        <v>52</v>
      </c>
    </row>
    <row r="477" spans="8:15" x14ac:dyDescent="0.35">
      <c r="H477" s="14" t="str">
        <f t="shared" si="7"/>
        <v xml:space="preserve">YesLithium_cobalt_oxideIn equipmentSingle_cell </v>
      </c>
      <c r="I477" s="3" t="s">
        <v>16</v>
      </c>
      <c r="J477" s="2" t="s">
        <v>84</v>
      </c>
      <c r="K477" s="3" t="s">
        <v>35</v>
      </c>
      <c r="L477" s="3" t="s">
        <v>81</v>
      </c>
      <c r="M477" s="3" t="str">
        <f>IF('Battery exemption sheet'!$P$25&gt;0,'Battery exemption sheet'!$P$25," ")</f>
        <v xml:space="preserve"> </v>
      </c>
      <c r="N477" s="6"/>
      <c r="O477" s="7" t="s">
        <v>52</v>
      </c>
    </row>
    <row r="478" spans="8:15" x14ac:dyDescent="0.35">
      <c r="H478" s="14" t="str">
        <f t="shared" si="7"/>
        <v xml:space="preserve">YesLithium_cobalt_oxideWith equipmentSingle_cell </v>
      </c>
      <c r="I478" s="3" t="s">
        <v>16</v>
      </c>
      <c r="J478" s="2" t="s">
        <v>84</v>
      </c>
      <c r="K478" s="3" t="s">
        <v>37</v>
      </c>
      <c r="L478" s="3" t="s">
        <v>81</v>
      </c>
      <c r="M478" s="3" t="str">
        <f>IF('Battery exemption sheet'!$P$25&gt;0,'Battery exemption sheet'!$P$25," ")</f>
        <v xml:space="preserve"> </v>
      </c>
      <c r="N478" s="6"/>
      <c r="O478" s="7" t="s">
        <v>52</v>
      </c>
    </row>
    <row r="479" spans="8:15" x14ac:dyDescent="0.35">
      <c r="H479" s="14" t="str">
        <f t="shared" si="7"/>
        <v xml:space="preserve">YesLithium_cobalt_oxideStandaloneSingle_cell </v>
      </c>
      <c r="I479" s="3" t="s">
        <v>16</v>
      </c>
      <c r="J479" s="2" t="s">
        <v>84</v>
      </c>
      <c r="K479" s="3" t="s">
        <v>9</v>
      </c>
      <c r="L479" s="3" t="s">
        <v>81</v>
      </c>
      <c r="M479" s="3" t="str">
        <f>IF('Battery exemption sheet'!$P$25&gt;0,'Battery exemption sheet'!$P$25," ")</f>
        <v xml:space="preserve"> </v>
      </c>
      <c r="N479" s="6"/>
      <c r="O479" s="7" t="s">
        <v>52</v>
      </c>
    </row>
    <row r="480" spans="8:15" ht="29" x14ac:dyDescent="0.35">
      <c r="H480" s="14" t="str">
        <f t="shared" si="7"/>
        <v xml:space="preserve">YesLithium_nickel_manganese_cobalt_oxideIn equipmentSingle_cell </v>
      </c>
      <c r="I480" s="3" t="s">
        <v>16</v>
      </c>
      <c r="J480" s="2" t="s">
        <v>87</v>
      </c>
      <c r="K480" s="3" t="s">
        <v>35</v>
      </c>
      <c r="L480" s="3" t="s">
        <v>81</v>
      </c>
      <c r="M480" s="3" t="str">
        <f>IF('Battery exemption sheet'!$P$25&gt;0,'Battery exemption sheet'!$P$25," ")</f>
        <v xml:space="preserve"> </v>
      </c>
      <c r="N480" s="6"/>
      <c r="O480" s="7" t="s">
        <v>52</v>
      </c>
    </row>
    <row r="481" spans="8:15" ht="29" x14ac:dyDescent="0.35">
      <c r="H481" s="14" t="str">
        <f t="shared" si="7"/>
        <v xml:space="preserve">YesLithium_nickel_manganese_cobalt_oxideWith equipmentSingle_cell </v>
      </c>
      <c r="I481" s="3" t="s">
        <v>16</v>
      </c>
      <c r="J481" s="2" t="s">
        <v>87</v>
      </c>
      <c r="K481" s="3" t="s">
        <v>37</v>
      </c>
      <c r="L481" s="3" t="s">
        <v>81</v>
      </c>
      <c r="M481" s="3" t="str">
        <f>IF('Battery exemption sheet'!$P$25&gt;0,'Battery exemption sheet'!$P$25," ")</f>
        <v xml:space="preserve"> </v>
      </c>
      <c r="N481" s="6"/>
      <c r="O481" s="7" t="s">
        <v>52</v>
      </c>
    </row>
    <row r="482" spans="8:15" ht="29" x14ac:dyDescent="0.35">
      <c r="H482" s="14" t="str">
        <f t="shared" si="7"/>
        <v xml:space="preserve">YesLithium_nickel_manganese_cobalt_oxideStandaloneSingle_cell </v>
      </c>
      <c r="I482" s="3" t="s">
        <v>16</v>
      </c>
      <c r="J482" s="2" t="s">
        <v>87</v>
      </c>
      <c r="K482" s="3" t="s">
        <v>9</v>
      </c>
      <c r="L482" s="3" t="s">
        <v>81</v>
      </c>
      <c r="M482" s="3" t="str">
        <f>IF('Battery exemption sheet'!$P$25&gt;0,'Battery exemption sheet'!$P$25," ")</f>
        <v xml:space="preserve"> </v>
      </c>
      <c r="N482" s="6"/>
      <c r="O482" s="7" t="s">
        <v>52</v>
      </c>
    </row>
    <row r="483" spans="8:15" x14ac:dyDescent="0.35">
      <c r="H483" s="14" t="str">
        <f t="shared" si="7"/>
        <v xml:space="preserve">YesLithium_iron_phosphateIn equipmentSingle_cell </v>
      </c>
      <c r="I483" s="3" t="s">
        <v>16</v>
      </c>
      <c r="J483" s="2" t="s">
        <v>86</v>
      </c>
      <c r="K483" s="3" t="s">
        <v>35</v>
      </c>
      <c r="L483" s="3" t="s">
        <v>81</v>
      </c>
      <c r="M483" s="3" t="str">
        <f>IF('Battery exemption sheet'!$P$25&gt;0,'Battery exemption sheet'!$P$25," ")</f>
        <v xml:space="preserve"> </v>
      </c>
      <c r="N483" s="6"/>
      <c r="O483" s="7" t="s">
        <v>52</v>
      </c>
    </row>
    <row r="484" spans="8:15" x14ac:dyDescent="0.35">
      <c r="H484" s="14" t="str">
        <f t="shared" si="7"/>
        <v xml:space="preserve">YesLithium_iron_phosphateWith equipmentSingle_cell </v>
      </c>
      <c r="I484" s="3" t="s">
        <v>16</v>
      </c>
      <c r="J484" s="2" t="s">
        <v>86</v>
      </c>
      <c r="K484" s="3" t="s">
        <v>37</v>
      </c>
      <c r="L484" s="3" t="s">
        <v>81</v>
      </c>
      <c r="M484" s="3" t="str">
        <f>IF('Battery exemption sheet'!$P$25&gt;0,'Battery exemption sheet'!$P$25," ")</f>
        <v xml:space="preserve"> </v>
      </c>
      <c r="N484" s="6"/>
      <c r="O484" s="7" t="s">
        <v>52</v>
      </c>
    </row>
    <row r="485" spans="8:15" x14ac:dyDescent="0.35">
      <c r="H485" s="14" t="str">
        <f t="shared" si="7"/>
        <v xml:space="preserve">YesLithium_iron_phosphateStandaloneSingle_cell </v>
      </c>
      <c r="I485" s="3" t="s">
        <v>16</v>
      </c>
      <c r="J485" s="2" t="s">
        <v>86</v>
      </c>
      <c r="K485" s="3" t="s">
        <v>9</v>
      </c>
      <c r="L485" s="3" t="s">
        <v>81</v>
      </c>
      <c r="M485" s="3" t="str">
        <f>IF('Battery exemption sheet'!$P$25&gt;0,'Battery exemption sheet'!$P$25," ")</f>
        <v xml:space="preserve"> </v>
      </c>
      <c r="N485" s="6"/>
      <c r="O485" s="7" t="s">
        <v>52</v>
      </c>
    </row>
    <row r="486" spans="8:15" x14ac:dyDescent="0.35">
      <c r="H486" s="14" t="str">
        <f t="shared" si="7"/>
        <v xml:space="preserve">YesLithium_titanateIn equipmentSingle_cell </v>
      </c>
      <c r="I486" s="3" t="s">
        <v>16</v>
      </c>
      <c r="J486" s="2" t="s">
        <v>88</v>
      </c>
      <c r="K486" s="3" t="s">
        <v>35</v>
      </c>
      <c r="L486" s="3" t="s">
        <v>81</v>
      </c>
      <c r="M486" s="3" t="str">
        <f>IF('Battery exemption sheet'!$P$25&gt;0,'Battery exemption sheet'!$P$25," ")</f>
        <v xml:space="preserve"> </v>
      </c>
      <c r="N486" s="6"/>
      <c r="O486" s="7" t="s">
        <v>52</v>
      </c>
    </row>
    <row r="487" spans="8:15" x14ac:dyDescent="0.35">
      <c r="H487" s="14" t="str">
        <f t="shared" si="7"/>
        <v xml:space="preserve">YesLithium_titanateWith equipmentSingle_cell </v>
      </c>
      <c r="I487" s="3" t="s">
        <v>16</v>
      </c>
      <c r="J487" s="2" t="s">
        <v>88</v>
      </c>
      <c r="K487" s="3" t="s">
        <v>37</v>
      </c>
      <c r="L487" s="3" t="s">
        <v>81</v>
      </c>
      <c r="M487" s="3" t="str">
        <f>IF('Battery exemption sheet'!$P$25&gt;0,'Battery exemption sheet'!$P$25," ")</f>
        <v xml:space="preserve"> </v>
      </c>
      <c r="N487" s="6"/>
      <c r="O487" s="7" t="s">
        <v>52</v>
      </c>
    </row>
    <row r="488" spans="8:15" x14ac:dyDescent="0.35">
      <c r="H488" s="14" t="str">
        <f t="shared" ref="H488:H551" si="8">I488&amp;J488&amp;K488&amp;L488&amp;M488&amp;N488</f>
        <v xml:space="preserve">YesLithium_titanateStandaloneSingle_cell </v>
      </c>
      <c r="I488" s="3" t="s">
        <v>16</v>
      </c>
      <c r="J488" s="2" t="s">
        <v>88</v>
      </c>
      <c r="K488" s="3" t="s">
        <v>9</v>
      </c>
      <c r="L488" s="3" t="s">
        <v>81</v>
      </c>
      <c r="M488" s="3" t="str">
        <f>IF('Battery exemption sheet'!$P$25&gt;0,'Battery exemption sheet'!$P$25," ")</f>
        <v xml:space="preserve"> </v>
      </c>
      <c r="N488" s="6"/>
      <c r="O488" s="7" t="s">
        <v>52</v>
      </c>
    </row>
    <row r="489" spans="8:15" x14ac:dyDescent="0.35">
      <c r="H489" s="14" t="str">
        <f t="shared" si="8"/>
        <v xml:space="preserve">Yes_18650_In equipmentSingle_cell </v>
      </c>
      <c r="I489" s="3" t="s">
        <v>16</v>
      </c>
      <c r="J489" s="3" t="s">
        <v>78</v>
      </c>
      <c r="K489" s="3" t="s">
        <v>35</v>
      </c>
      <c r="L489" s="3" t="s">
        <v>81</v>
      </c>
      <c r="M489" s="3" t="str">
        <f>IF('Battery exemption sheet'!$P$25&gt;0,'Battery exemption sheet'!$P$25," ")</f>
        <v xml:space="preserve"> </v>
      </c>
      <c r="N489" s="6"/>
      <c r="O489" s="7" t="s">
        <v>52</v>
      </c>
    </row>
    <row r="490" spans="8:15" x14ac:dyDescent="0.35">
      <c r="H490" s="14" t="str">
        <f t="shared" si="8"/>
        <v xml:space="preserve">Yes_18650_With equipmentSingle_cell </v>
      </c>
      <c r="I490" s="3" t="s">
        <v>16</v>
      </c>
      <c r="J490" s="3" t="s">
        <v>78</v>
      </c>
      <c r="K490" s="3" t="s">
        <v>37</v>
      </c>
      <c r="L490" s="3" t="s">
        <v>81</v>
      </c>
      <c r="M490" s="3" t="str">
        <f>IF('Battery exemption sheet'!$P$25&gt;0,'Battery exemption sheet'!$P$25," ")</f>
        <v xml:space="preserve"> </v>
      </c>
      <c r="N490" s="6"/>
      <c r="O490" s="7" t="s">
        <v>52</v>
      </c>
    </row>
    <row r="491" spans="8:15" x14ac:dyDescent="0.35">
      <c r="H491" s="14" t="str">
        <f t="shared" si="8"/>
        <v xml:space="preserve">Yes_18650_StandaloneSingle_cell </v>
      </c>
      <c r="I491" s="3" t="s">
        <v>16</v>
      </c>
      <c r="J491" s="3" t="s">
        <v>78</v>
      </c>
      <c r="K491" s="3" t="s">
        <v>9</v>
      </c>
      <c r="L491" s="3" t="s">
        <v>81</v>
      </c>
      <c r="M491" s="3" t="str">
        <f>IF('Battery exemption sheet'!$P$25&gt;0,'Battery exemption sheet'!$P$25," ")</f>
        <v xml:space="preserve"> </v>
      </c>
      <c r="N491" s="6"/>
      <c r="O491" s="7" t="s">
        <v>52</v>
      </c>
    </row>
    <row r="492" spans="8:15" x14ac:dyDescent="0.35">
      <c r="H492" s="14" t="str">
        <f t="shared" si="8"/>
        <v xml:space="preserve">YesLithium_IonIn equipmentSingle_cell </v>
      </c>
      <c r="I492" s="3" t="s">
        <v>16</v>
      </c>
      <c r="J492" s="2" t="s">
        <v>79</v>
      </c>
      <c r="K492" s="3" t="s">
        <v>35</v>
      </c>
      <c r="L492" s="3" t="s">
        <v>81</v>
      </c>
      <c r="M492" s="3" t="str">
        <f>IF('Battery exemption sheet'!$P$26&gt;0,'Battery exemption sheet'!$P$26," ")</f>
        <v xml:space="preserve"> </v>
      </c>
      <c r="N492" s="6"/>
      <c r="O492" s="7" t="s">
        <v>52</v>
      </c>
    </row>
    <row r="493" spans="8:15" x14ac:dyDescent="0.35">
      <c r="H493" s="14" t="str">
        <f t="shared" si="8"/>
        <v xml:space="preserve">YesLithium_IonWith equipmentSingle_cell </v>
      </c>
      <c r="I493" s="3" t="s">
        <v>16</v>
      </c>
      <c r="J493" s="2" t="s">
        <v>79</v>
      </c>
      <c r="K493" s="3" t="s">
        <v>37</v>
      </c>
      <c r="L493" s="3" t="s">
        <v>81</v>
      </c>
      <c r="M493" s="3" t="str">
        <f>IF('Battery exemption sheet'!$P$26&gt;0,'Battery exemption sheet'!$P$26," ")</f>
        <v xml:space="preserve"> </v>
      </c>
      <c r="N493" s="6"/>
      <c r="O493" s="7" t="s">
        <v>52</v>
      </c>
    </row>
    <row r="494" spans="8:15" x14ac:dyDescent="0.35">
      <c r="H494" s="14" t="str">
        <f t="shared" si="8"/>
        <v xml:space="preserve">YesLithium_IonStandaloneSingle_cell </v>
      </c>
      <c r="I494" s="3" t="s">
        <v>16</v>
      </c>
      <c r="J494" s="2" t="s">
        <v>79</v>
      </c>
      <c r="K494" s="3" t="s">
        <v>9</v>
      </c>
      <c r="L494" s="3" t="s">
        <v>81</v>
      </c>
      <c r="M494" s="3" t="str">
        <f>IF('Battery exemption sheet'!$P$26&gt;0,'Battery exemption sheet'!$P$26," ")</f>
        <v xml:space="preserve"> </v>
      </c>
      <c r="N494" s="6"/>
      <c r="O494" s="7" t="s">
        <v>52</v>
      </c>
    </row>
    <row r="495" spans="8:15" x14ac:dyDescent="0.35">
      <c r="H495" s="14" t="str">
        <f t="shared" si="8"/>
        <v xml:space="preserve">YesLithium_PolymerIn equipmentSingle_cell </v>
      </c>
      <c r="I495" s="3" t="s">
        <v>16</v>
      </c>
      <c r="J495" s="2" t="s">
        <v>85</v>
      </c>
      <c r="K495" s="3" t="s">
        <v>35</v>
      </c>
      <c r="L495" s="3" t="s">
        <v>81</v>
      </c>
      <c r="M495" s="3" t="str">
        <f>IF('Battery exemption sheet'!$P$26&gt;0,'Battery exemption sheet'!$P$26," ")</f>
        <v xml:space="preserve"> </v>
      </c>
      <c r="N495" s="6"/>
      <c r="O495" s="7" t="s">
        <v>52</v>
      </c>
    </row>
    <row r="496" spans="8:15" x14ac:dyDescent="0.35">
      <c r="H496" s="14" t="str">
        <f t="shared" si="8"/>
        <v xml:space="preserve">YesLithium_PolymerWith equipmentSingle_cell </v>
      </c>
      <c r="I496" s="3" t="s">
        <v>16</v>
      </c>
      <c r="J496" s="2" t="s">
        <v>85</v>
      </c>
      <c r="K496" s="3" t="s">
        <v>37</v>
      </c>
      <c r="L496" s="3" t="s">
        <v>81</v>
      </c>
      <c r="M496" s="3" t="str">
        <f>IF('Battery exemption sheet'!$P$26&gt;0,'Battery exemption sheet'!$P$26," ")</f>
        <v xml:space="preserve"> </v>
      </c>
      <c r="N496" s="6"/>
      <c r="O496" s="7" t="s">
        <v>52</v>
      </c>
    </row>
    <row r="497" spans="8:15" x14ac:dyDescent="0.35">
      <c r="H497" s="14" t="str">
        <f t="shared" si="8"/>
        <v xml:space="preserve">YesLithium_PolymerStandaloneSingle_cell </v>
      </c>
      <c r="I497" s="3" t="s">
        <v>16</v>
      </c>
      <c r="J497" s="2" t="s">
        <v>85</v>
      </c>
      <c r="K497" s="3" t="s">
        <v>9</v>
      </c>
      <c r="L497" s="3" t="s">
        <v>81</v>
      </c>
      <c r="M497" s="3" t="str">
        <f>IF('Battery exemption sheet'!$P$26&gt;0,'Battery exemption sheet'!$P$26," ")</f>
        <v xml:space="preserve"> </v>
      </c>
      <c r="N497" s="6"/>
      <c r="O497" s="7" t="s">
        <v>52</v>
      </c>
    </row>
    <row r="498" spans="8:15" x14ac:dyDescent="0.35">
      <c r="H498" s="14" t="str">
        <f t="shared" si="8"/>
        <v xml:space="preserve">YesLithium_cobalt_oxideIn equipmentSingle_cell </v>
      </c>
      <c r="I498" s="3" t="s">
        <v>16</v>
      </c>
      <c r="J498" s="2" t="s">
        <v>84</v>
      </c>
      <c r="K498" s="3" t="s">
        <v>35</v>
      </c>
      <c r="L498" s="3" t="s">
        <v>81</v>
      </c>
      <c r="M498" s="3" t="str">
        <f>IF('Battery exemption sheet'!$P$26&gt;0,'Battery exemption sheet'!$P$26," ")</f>
        <v xml:space="preserve"> </v>
      </c>
      <c r="N498" s="6"/>
      <c r="O498" s="7" t="s">
        <v>52</v>
      </c>
    </row>
    <row r="499" spans="8:15" x14ac:dyDescent="0.35">
      <c r="H499" s="14" t="str">
        <f t="shared" si="8"/>
        <v xml:space="preserve">YesLithium_cobalt_oxideWith equipmentSingle_cell </v>
      </c>
      <c r="I499" s="3" t="s">
        <v>16</v>
      </c>
      <c r="J499" s="2" t="s">
        <v>84</v>
      </c>
      <c r="K499" s="3" t="s">
        <v>37</v>
      </c>
      <c r="L499" s="3" t="s">
        <v>81</v>
      </c>
      <c r="M499" s="3" t="str">
        <f>IF('Battery exemption sheet'!$P$26&gt;0,'Battery exemption sheet'!$P$26," ")</f>
        <v xml:space="preserve"> </v>
      </c>
      <c r="N499" s="6"/>
      <c r="O499" s="7" t="s">
        <v>52</v>
      </c>
    </row>
    <row r="500" spans="8:15" x14ac:dyDescent="0.35">
      <c r="H500" s="14" t="str">
        <f t="shared" si="8"/>
        <v xml:space="preserve">YesLithium_cobalt_oxideStandaloneSingle_cell </v>
      </c>
      <c r="I500" s="3" t="s">
        <v>16</v>
      </c>
      <c r="J500" s="2" t="s">
        <v>84</v>
      </c>
      <c r="K500" s="3" t="s">
        <v>9</v>
      </c>
      <c r="L500" s="3" t="s">
        <v>81</v>
      </c>
      <c r="M500" s="3" t="str">
        <f>IF('Battery exemption sheet'!$P$26&gt;0,'Battery exemption sheet'!$P$26," ")</f>
        <v xml:space="preserve"> </v>
      </c>
      <c r="N500" s="6"/>
      <c r="O500" s="7" t="s">
        <v>52</v>
      </c>
    </row>
    <row r="501" spans="8:15" ht="29" x14ac:dyDescent="0.35">
      <c r="H501" s="14" t="str">
        <f t="shared" si="8"/>
        <v xml:space="preserve">YesLithium_nickel_manganese_cobalt_oxideIn equipmentSingle_cell </v>
      </c>
      <c r="I501" s="3" t="s">
        <v>16</v>
      </c>
      <c r="J501" s="2" t="s">
        <v>87</v>
      </c>
      <c r="K501" s="3" t="s">
        <v>35</v>
      </c>
      <c r="L501" s="3" t="s">
        <v>81</v>
      </c>
      <c r="M501" s="3" t="str">
        <f>IF('Battery exemption sheet'!$P$26&gt;0,'Battery exemption sheet'!$P$26," ")</f>
        <v xml:space="preserve"> </v>
      </c>
      <c r="N501" s="6"/>
      <c r="O501" s="7" t="s">
        <v>52</v>
      </c>
    </row>
    <row r="502" spans="8:15" ht="29" x14ac:dyDescent="0.35">
      <c r="H502" s="14" t="str">
        <f t="shared" si="8"/>
        <v xml:space="preserve">YesLithium_nickel_manganese_cobalt_oxideWith equipmentSingle_cell </v>
      </c>
      <c r="I502" s="3" t="s">
        <v>16</v>
      </c>
      <c r="J502" s="2" t="s">
        <v>87</v>
      </c>
      <c r="K502" s="3" t="s">
        <v>37</v>
      </c>
      <c r="L502" s="3" t="s">
        <v>81</v>
      </c>
      <c r="M502" s="3" t="str">
        <f>IF('Battery exemption sheet'!$P$26&gt;0,'Battery exemption sheet'!$P$26," ")</f>
        <v xml:space="preserve"> </v>
      </c>
      <c r="N502" s="6"/>
      <c r="O502" s="7" t="s">
        <v>52</v>
      </c>
    </row>
    <row r="503" spans="8:15" ht="29" x14ac:dyDescent="0.35">
      <c r="H503" s="14" t="str">
        <f t="shared" si="8"/>
        <v xml:space="preserve">YesLithium_nickel_manganese_cobalt_oxideStandaloneSingle_cell </v>
      </c>
      <c r="I503" s="3" t="s">
        <v>16</v>
      </c>
      <c r="J503" s="2" t="s">
        <v>87</v>
      </c>
      <c r="K503" s="3" t="s">
        <v>9</v>
      </c>
      <c r="L503" s="3" t="s">
        <v>81</v>
      </c>
      <c r="M503" s="3" t="str">
        <f>IF('Battery exemption sheet'!$P$26&gt;0,'Battery exemption sheet'!$P$26," ")</f>
        <v xml:space="preserve"> </v>
      </c>
      <c r="N503" s="6"/>
      <c r="O503" s="7" t="s">
        <v>52</v>
      </c>
    </row>
    <row r="504" spans="8:15" x14ac:dyDescent="0.35">
      <c r="H504" s="14" t="str">
        <f t="shared" si="8"/>
        <v xml:space="preserve">YesLithium_iron_phosphateIn equipmentSingle_cell </v>
      </c>
      <c r="I504" s="3" t="s">
        <v>16</v>
      </c>
      <c r="J504" s="2" t="s">
        <v>86</v>
      </c>
      <c r="K504" s="3" t="s">
        <v>35</v>
      </c>
      <c r="L504" s="3" t="s">
        <v>81</v>
      </c>
      <c r="M504" s="3" t="str">
        <f>IF('Battery exemption sheet'!$P$26&gt;0,'Battery exemption sheet'!$P$26," ")</f>
        <v xml:space="preserve"> </v>
      </c>
      <c r="N504" s="6"/>
      <c r="O504" s="7" t="s">
        <v>52</v>
      </c>
    </row>
    <row r="505" spans="8:15" x14ac:dyDescent="0.35">
      <c r="H505" s="14" t="str">
        <f t="shared" si="8"/>
        <v xml:space="preserve">YesLithium_iron_phosphateWith equipmentSingle_cell </v>
      </c>
      <c r="I505" s="3" t="s">
        <v>16</v>
      </c>
      <c r="J505" s="2" t="s">
        <v>86</v>
      </c>
      <c r="K505" s="3" t="s">
        <v>37</v>
      </c>
      <c r="L505" s="3" t="s">
        <v>81</v>
      </c>
      <c r="M505" s="3" t="str">
        <f>IF('Battery exemption sheet'!$P$26&gt;0,'Battery exemption sheet'!$P$26," ")</f>
        <v xml:space="preserve"> </v>
      </c>
      <c r="N505" s="6"/>
      <c r="O505" s="7" t="s">
        <v>52</v>
      </c>
    </row>
    <row r="506" spans="8:15" x14ac:dyDescent="0.35">
      <c r="H506" s="14" t="str">
        <f t="shared" si="8"/>
        <v xml:space="preserve">YesLithium_iron_phosphateStandaloneSingle_cell </v>
      </c>
      <c r="I506" s="3" t="s">
        <v>16</v>
      </c>
      <c r="J506" s="2" t="s">
        <v>86</v>
      </c>
      <c r="K506" s="3" t="s">
        <v>9</v>
      </c>
      <c r="L506" s="3" t="s">
        <v>81</v>
      </c>
      <c r="M506" s="3" t="str">
        <f>IF('Battery exemption sheet'!$P$26&gt;0,'Battery exemption sheet'!$P$26," ")</f>
        <v xml:space="preserve"> </v>
      </c>
      <c r="N506" s="6"/>
      <c r="O506" s="7" t="s">
        <v>52</v>
      </c>
    </row>
    <row r="507" spans="8:15" x14ac:dyDescent="0.35">
      <c r="H507" s="14" t="str">
        <f t="shared" si="8"/>
        <v xml:space="preserve">YesLithium_titanateIn equipmentSingle_cell </v>
      </c>
      <c r="I507" s="3" t="s">
        <v>16</v>
      </c>
      <c r="J507" s="2" t="s">
        <v>88</v>
      </c>
      <c r="K507" s="3" t="s">
        <v>35</v>
      </c>
      <c r="L507" s="3" t="s">
        <v>81</v>
      </c>
      <c r="M507" s="3" t="str">
        <f>IF('Battery exemption sheet'!$P$26&gt;0,'Battery exemption sheet'!$P$26," ")</f>
        <v xml:space="preserve"> </v>
      </c>
      <c r="N507" s="6"/>
      <c r="O507" s="7" t="s">
        <v>52</v>
      </c>
    </row>
    <row r="508" spans="8:15" x14ac:dyDescent="0.35">
      <c r="H508" s="14" t="str">
        <f t="shared" si="8"/>
        <v xml:space="preserve">YesLithium_titanateWith equipmentSingle_cell </v>
      </c>
      <c r="I508" s="3" t="s">
        <v>16</v>
      </c>
      <c r="J508" s="2" t="s">
        <v>88</v>
      </c>
      <c r="K508" s="3" t="s">
        <v>37</v>
      </c>
      <c r="L508" s="3" t="s">
        <v>81</v>
      </c>
      <c r="M508" s="3" t="str">
        <f>IF('Battery exemption sheet'!$P$26&gt;0,'Battery exemption sheet'!$P$26," ")</f>
        <v xml:space="preserve"> </v>
      </c>
      <c r="N508" s="6"/>
      <c r="O508" s="7" t="s">
        <v>52</v>
      </c>
    </row>
    <row r="509" spans="8:15" x14ac:dyDescent="0.35">
      <c r="H509" s="14" t="str">
        <f t="shared" si="8"/>
        <v xml:space="preserve">YesLithium_titanateStandaloneSingle_cell </v>
      </c>
      <c r="I509" s="3" t="s">
        <v>16</v>
      </c>
      <c r="J509" s="2" t="s">
        <v>88</v>
      </c>
      <c r="K509" s="3" t="s">
        <v>9</v>
      </c>
      <c r="L509" s="3" t="s">
        <v>81</v>
      </c>
      <c r="M509" s="3" t="str">
        <f>IF('Battery exemption sheet'!$P$26&gt;0,'Battery exemption sheet'!$P$26," ")</f>
        <v xml:space="preserve"> </v>
      </c>
      <c r="N509" s="6"/>
      <c r="O509" s="7" t="s">
        <v>52</v>
      </c>
    </row>
    <row r="510" spans="8:15" x14ac:dyDescent="0.35">
      <c r="H510" s="14" t="str">
        <f t="shared" si="8"/>
        <v xml:space="preserve">Yes_18650_In equipmentSingle_cell </v>
      </c>
      <c r="I510" s="3" t="s">
        <v>16</v>
      </c>
      <c r="J510" s="3" t="s">
        <v>78</v>
      </c>
      <c r="K510" s="3" t="s">
        <v>35</v>
      </c>
      <c r="L510" s="3" t="s">
        <v>81</v>
      </c>
      <c r="M510" s="3" t="str">
        <f>IF('Battery exemption sheet'!$P$26&gt;0,'Battery exemption sheet'!$P$26," ")</f>
        <v xml:space="preserve"> </v>
      </c>
      <c r="N510" s="6"/>
      <c r="O510" s="7" t="s">
        <v>52</v>
      </c>
    </row>
    <row r="511" spans="8:15" x14ac:dyDescent="0.35">
      <c r="H511" s="14" t="str">
        <f t="shared" si="8"/>
        <v xml:space="preserve">Yes_18650_With equipmentSingle_cell </v>
      </c>
      <c r="I511" s="3" t="s">
        <v>16</v>
      </c>
      <c r="J511" s="3" t="s">
        <v>78</v>
      </c>
      <c r="K511" s="3" t="s">
        <v>37</v>
      </c>
      <c r="L511" s="3" t="s">
        <v>81</v>
      </c>
      <c r="M511" s="3" t="str">
        <f>IF('Battery exemption sheet'!$P$26&gt;0,'Battery exemption sheet'!$P$26," ")</f>
        <v xml:space="preserve"> </v>
      </c>
      <c r="N511" s="6"/>
      <c r="O511" s="7" t="s">
        <v>52</v>
      </c>
    </row>
    <row r="512" spans="8:15" x14ac:dyDescent="0.35">
      <c r="H512" s="14" t="str">
        <f t="shared" si="8"/>
        <v xml:space="preserve">Yes_18650_StandaloneSingle_cell </v>
      </c>
      <c r="I512" s="3" t="s">
        <v>16</v>
      </c>
      <c r="J512" s="3" t="s">
        <v>78</v>
      </c>
      <c r="K512" s="3" t="s">
        <v>9</v>
      </c>
      <c r="L512" s="3" t="s">
        <v>81</v>
      </c>
      <c r="M512" s="3" t="str">
        <f>IF('Battery exemption sheet'!$P$26&gt;0,'Battery exemption sheet'!$P$26," ")</f>
        <v xml:space="preserve"> </v>
      </c>
      <c r="N512" s="6"/>
      <c r="O512" s="7" t="s">
        <v>52</v>
      </c>
    </row>
    <row r="513" spans="8:15" x14ac:dyDescent="0.35">
      <c r="H513" s="14" t="str">
        <f t="shared" si="8"/>
        <v xml:space="preserve">YesLithium_IonIn equipmentSingle_cell </v>
      </c>
      <c r="I513" s="3" t="s">
        <v>16</v>
      </c>
      <c r="J513" s="2" t="s">
        <v>79</v>
      </c>
      <c r="K513" s="3" t="s">
        <v>35</v>
      </c>
      <c r="L513" s="3" t="s">
        <v>81</v>
      </c>
      <c r="M513" s="3" t="str">
        <f>IF('Battery exemption sheet'!$P$27&gt;0,'Battery exemption sheet'!$P$27," ")</f>
        <v xml:space="preserve"> </v>
      </c>
      <c r="N513" s="6"/>
      <c r="O513" s="7" t="s">
        <v>52</v>
      </c>
    </row>
    <row r="514" spans="8:15" x14ac:dyDescent="0.35">
      <c r="H514" s="14" t="str">
        <f t="shared" si="8"/>
        <v xml:space="preserve">YesLithium_IonWith equipmentSingle_cell </v>
      </c>
      <c r="I514" s="3" t="s">
        <v>16</v>
      </c>
      <c r="J514" s="2" t="s">
        <v>79</v>
      </c>
      <c r="K514" s="3" t="s">
        <v>37</v>
      </c>
      <c r="L514" s="3" t="s">
        <v>81</v>
      </c>
      <c r="M514" s="3" t="str">
        <f>IF('Battery exemption sheet'!$P$27&gt;0,'Battery exemption sheet'!$P$27," ")</f>
        <v xml:space="preserve"> </v>
      </c>
      <c r="N514" s="6"/>
      <c r="O514" s="7" t="s">
        <v>52</v>
      </c>
    </row>
    <row r="515" spans="8:15" x14ac:dyDescent="0.35">
      <c r="H515" s="14" t="str">
        <f t="shared" si="8"/>
        <v xml:space="preserve">YesLithium_IonStandaloneSingle_cell </v>
      </c>
      <c r="I515" s="3" t="s">
        <v>16</v>
      </c>
      <c r="J515" s="2" t="s">
        <v>79</v>
      </c>
      <c r="K515" s="3" t="s">
        <v>9</v>
      </c>
      <c r="L515" s="3" t="s">
        <v>81</v>
      </c>
      <c r="M515" s="3" t="str">
        <f>IF('Battery exemption sheet'!$P$27&gt;0,'Battery exemption sheet'!$P$27," ")</f>
        <v xml:space="preserve"> </v>
      </c>
      <c r="N515" s="6"/>
      <c r="O515" s="7" t="s">
        <v>52</v>
      </c>
    </row>
    <row r="516" spans="8:15" x14ac:dyDescent="0.35">
      <c r="H516" s="14" t="str">
        <f t="shared" si="8"/>
        <v xml:space="preserve">YesLithium_PolymerIn equipmentSingle_cell </v>
      </c>
      <c r="I516" s="3" t="s">
        <v>16</v>
      </c>
      <c r="J516" s="2" t="s">
        <v>85</v>
      </c>
      <c r="K516" s="3" t="s">
        <v>35</v>
      </c>
      <c r="L516" s="3" t="s">
        <v>81</v>
      </c>
      <c r="M516" s="3" t="str">
        <f>IF('Battery exemption sheet'!$P$27&gt;0,'Battery exemption sheet'!$P$27," ")</f>
        <v xml:space="preserve"> </v>
      </c>
      <c r="N516" s="6"/>
      <c r="O516" s="7" t="s">
        <v>52</v>
      </c>
    </row>
    <row r="517" spans="8:15" x14ac:dyDescent="0.35">
      <c r="H517" s="14" t="str">
        <f t="shared" si="8"/>
        <v xml:space="preserve">YesLithium_PolymerWith equipmentSingle_cell </v>
      </c>
      <c r="I517" s="3" t="s">
        <v>16</v>
      </c>
      <c r="J517" s="2" t="s">
        <v>85</v>
      </c>
      <c r="K517" s="3" t="s">
        <v>37</v>
      </c>
      <c r="L517" s="3" t="s">
        <v>81</v>
      </c>
      <c r="M517" s="3" t="str">
        <f>IF('Battery exemption sheet'!$P$27&gt;0,'Battery exemption sheet'!$P$27," ")</f>
        <v xml:space="preserve"> </v>
      </c>
      <c r="N517" s="6"/>
      <c r="O517" s="7" t="s">
        <v>52</v>
      </c>
    </row>
    <row r="518" spans="8:15" x14ac:dyDescent="0.35">
      <c r="H518" s="14" t="str">
        <f t="shared" si="8"/>
        <v xml:space="preserve">YesLithium_PolymerStandaloneSingle_cell </v>
      </c>
      <c r="I518" s="3" t="s">
        <v>16</v>
      </c>
      <c r="J518" s="2" t="s">
        <v>85</v>
      </c>
      <c r="K518" s="3" t="s">
        <v>9</v>
      </c>
      <c r="L518" s="3" t="s">
        <v>81</v>
      </c>
      <c r="M518" s="3" t="str">
        <f>IF('Battery exemption sheet'!$P$27&gt;0,'Battery exemption sheet'!$P$27," ")</f>
        <v xml:space="preserve"> </v>
      </c>
      <c r="N518" s="6"/>
      <c r="O518" s="7" t="s">
        <v>52</v>
      </c>
    </row>
    <row r="519" spans="8:15" x14ac:dyDescent="0.35">
      <c r="H519" s="14" t="str">
        <f t="shared" si="8"/>
        <v xml:space="preserve">YesLithium_cobalt_oxideIn equipmentSingle_cell </v>
      </c>
      <c r="I519" s="3" t="s">
        <v>16</v>
      </c>
      <c r="J519" s="2" t="s">
        <v>84</v>
      </c>
      <c r="K519" s="3" t="s">
        <v>35</v>
      </c>
      <c r="L519" s="3" t="s">
        <v>81</v>
      </c>
      <c r="M519" s="3" t="str">
        <f>IF('Battery exemption sheet'!$P$27&gt;0,'Battery exemption sheet'!$P$27," ")</f>
        <v xml:space="preserve"> </v>
      </c>
      <c r="N519" s="6"/>
      <c r="O519" s="7" t="s">
        <v>52</v>
      </c>
    </row>
    <row r="520" spans="8:15" x14ac:dyDescent="0.35">
      <c r="H520" s="14" t="str">
        <f t="shared" si="8"/>
        <v xml:space="preserve">YesLithium_cobalt_oxideWith equipmentSingle_cell </v>
      </c>
      <c r="I520" s="3" t="s">
        <v>16</v>
      </c>
      <c r="J520" s="2" t="s">
        <v>84</v>
      </c>
      <c r="K520" s="3" t="s">
        <v>37</v>
      </c>
      <c r="L520" s="3" t="s">
        <v>81</v>
      </c>
      <c r="M520" s="3" t="str">
        <f>IF('Battery exemption sheet'!$P$27&gt;0,'Battery exemption sheet'!$P$27," ")</f>
        <v xml:space="preserve"> </v>
      </c>
      <c r="N520" s="6"/>
      <c r="O520" s="7" t="s">
        <v>52</v>
      </c>
    </row>
    <row r="521" spans="8:15" x14ac:dyDescent="0.35">
      <c r="H521" s="14" t="str">
        <f t="shared" si="8"/>
        <v xml:space="preserve">YesLithium_cobalt_oxideStandaloneSingle_cell </v>
      </c>
      <c r="I521" s="3" t="s">
        <v>16</v>
      </c>
      <c r="J521" s="2" t="s">
        <v>84</v>
      </c>
      <c r="K521" s="3" t="s">
        <v>9</v>
      </c>
      <c r="L521" s="3" t="s">
        <v>81</v>
      </c>
      <c r="M521" s="3" t="str">
        <f>IF('Battery exemption sheet'!$P$27&gt;0,'Battery exemption sheet'!$P$27," ")</f>
        <v xml:space="preserve"> </v>
      </c>
      <c r="N521" s="6"/>
      <c r="O521" s="7" t="s">
        <v>52</v>
      </c>
    </row>
    <row r="522" spans="8:15" ht="29" x14ac:dyDescent="0.35">
      <c r="H522" s="14" t="str">
        <f t="shared" si="8"/>
        <v xml:space="preserve">YesLithium_nickel_manganese_cobalt_oxideIn equipmentSingle_cell </v>
      </c>
      <c r="I522" s="3" t="s">
        <v>16</v>
      </c>
      <c r="J522" s="2" t="s">
        <v>87</v>
      </c>
      <c r="K522" s="3" t="s">
        <v>35</v>
      </c>
      <c r="L522" s="3" t="s">
        <v>81</v>
      </c>
      <c r="M522" s="3" t="str">
        <f>IF('Battery exemption sheet'!$P$27&gt;0,'Battery exemption sheet'!$P$27," ")</f>
        <v xml:space="preserve"> </v>
      </c>
      <c r="N522" s="6"/>
      <c r="O522" s="7" t="s">
        <v>52</v>
      </c>
    </row>
    <row r="523" spans="8:15" ht="29" x14ac:dyDescent="0.35">
      <c r="H523" s="14" t="str">
        <f t="shared" si="8"/>
        <v xml:space="preserve">YesLithium_nickel_manganese_cobalt_oxideWith equipmentSingle_cell </v>
      </c>
      <c r="I523" s="3" t="s">
        <v>16</v>
      </c>
      <c r="J523" s="2" t="s">
        <v>87</v>
      </c>
      <c r="K523" s="3" t="s">
        <v>37</v>
      </c>
      <c r="L523" s="3" t="s">
        <v>81</v>
      </c>
      <c r="M523" s="3" t="str">
        <f>IF('Battery exemption sheet'!$P$27&gt;0,'Battery exemption sheet'!$P$27," ")</f>
        <v xml:space="preserve"> </v>
      </c>
      <c r="N523" s="6"/>
      <c r="O523" s="7" t="s">
        <v>52</v>
      </c>
    </row>
    <row r="524" spans="8:15" ht="29" x14ac:dyDescent="0.35">
      <c r="H524" s="14" t="str">
        <f t="shared" si="8"/>
        <v xml:space="preserve">YesLithium_nickel_manganese_cobalt_oxideStandaloneSingle_cell </v>
      </c>
      <c r="I524" s="3" t="s">
        <v>16</v>
      </c>
      <c r="J524" s="2" t="s">
        <v>87</v>
      </c>
      <c r="K524" s="3" t="s">
        <v>9</v>
      </c>
      <c r="L524" s="3" t="s">
        <v>81</v>
      </c>
      <c r="M524" s="3" t="str">
        <f>IF('Battery exemption sheet'!$P$27&gt;0,'Battery exemption sheet'!$P$27," ")</f>
        <v xml:space="preserve"> </v>
      </c>
      <c r="N524" s="6"/>
      <c r="O524" s="7" t="s">
        <v>52</v>
      </c>
    </row>
    <row r="525" spans="8:15" x14ac:dyDescent="0.35">
      <c r="H525" s="14" t="str">
        <f t="shared" si="8"/>
        <v xml:space="preserve">YesLithium_iron_phosphateIn equipmentSingle_cell </v>
      </c>
      <c r="I525" s="3" t="s">
        <v>16</v>
      </c>
      <c r="J525" s="2" t="s">
        <v>86</v>
      </c>
      <c r="K525" s="3" t="s">
        <v>35</v>
      </c>
      <c r="L525" s="3" t="s">
        <v>81</v>
      </c>
      <c r="M525" s="3" t="str">
        <f>IF('Battery exemption sheet'!$P$27&gt;0,'Battery exemption sheet'!$P$27," ")</f>
        <v xml:space="preserve"> </v>
      </c>
      <c r="N525" s="6"/>
      <c r="O525" s="7" t="s">
        <v>52</v>
      </c>
    </row>
    <row r="526" spans="8:15" x14ac:dyDescent="0.35">
      <c r="H526" s="14" t="str">
        <f t="shared" si="8"/>
        <v xml:space="preserve">YesLithium_iron_phosphateWith equipmentSingle_cell </v>
      </c>
      <c r="I526" s="3" t="s">
        <v>16</v>
      </c>
      <c r="J526" s="2" t="s">
        <v>86</v>
      </c>
      <c r="K526" s="3" t="s">
        <v>37</v>
      </c>
      <c r="L526" s="3" t="s">
        <v>81</v>
      </c>
      <c r="M526" s="3" t="str">
        <f>IF('Battery exemption sheet'!$P$27&gt;0,'Battery exemption sheet'!$P$27," ")</f>
        <v xml:space="preserve"> </v>
      </c>
      <c r="N526" s="6"/>
      <c r="O526" s="7" t="s">
        <v>52</v>
      </c>
    </row>
    <row r="527" spans="8:15" x14ac:dyDescent="0.35">
      <c r="H527" s="14" t="str">
        <f t="shared" si="8"/>
        <v xml:space="preserve">YesLithium_iron_phosphateStandaloneSingle_cell </v>
      </c>
      <c r="I527" s="3" t="s">
        <v>16</v>
      </c>
      <c r="J527" s="2" t="s">
        <v>86</v>
      </c>
      <c r="K527" s="3" t="s">
        <v>9</v>
      </c>
      <c r="L527" s="3" t="s">
        <v>81</v>
      </c>
      <c r="M527" s="3" t="str">
        <f>IF('Battery exemption sheet'!$P$27&gt;0,'Battery exemption sheet'!$P$27," ")</f>
        <v xml:space="preserve"> </v>
      </c>
      <c r="N527" s="6"/>
      <c r="O527" s="7" t="s">
        <v>52</v>
      </c>
    </row>
    <row r="528" spans="8:15" x14ac:dyDescent="0.35">
      <c r="H528" s="14" t="str">
        <f t="shared" si="8"/>
        <v xml:space="preserve">YesLithium_titanateIn equipmentSingle_cell </v>
      </c>
      <c r="I528" s="3" t="s">
        <v>16</v>
      </c>
      <c r="J528" s="2" t="s">
        <v>88</v>
      </c>
      <c r="K528" s="3" t="s">
        <v>35</v>
      </c>
      <c r="L528" s="3" t="s">
        <v>81</v>
      </c>
      <c r="M528" s="3" t="str">
        <f>IF('Battery exemption sheet'!$P$27&gt;0,'Battery exemption sheet'!$P$27," ")</f>
        <v xml:space="preserve"> </v>
      </c>
      <c r="N528" s="6"/>
      <c r="O528" s="7" t="s">
        <v>52</v>
      </c>
    </row>
    <row r="529" spans="8:15" x14ac:dyDescent="0.35">
      <c r="H529" s="14" t="str">
        <f t="shared" si="8"/>
        <v xml:space="preserve">YesLithium_titanateWith equipmentSingle_cell </v>
      </c>
      <c r="I529" s="3" t="s">
        <v>16</v>
      </c>
      <c r="J529" s="2" t="s">
        <v>88</v>
      </c>
      <c r="K529" s="3" t="s">
        <v>37</v>
      </c>
      <c r="L529" s="3" t="s">
        <v>81</v>
      </c>
      <c r="M529" s="3" t="str">
        <f>IF('Battery exemption sheet'!$P$27&gt;0,'Battery exemption sheet'!$P$27," ")</f>
        <v xml:space="preserve"> </v>
      </c>
      <c r="N529" s="6"/>
      <c r="O529" s="7" t="s">
        <v>52</v>
      </c>
    </row>
    <row r="530" spans="8:15" x14ac:dyDescent="0.35">
      <c r="H530" s="14" t="str">
        <f t="shared" si="8"/>
        <v xml:space="preserve">YesLithium_titanateStandaloneSingle_cell </v>
      </c>
      <c r="I530" s="3" t="s">
        <v>16</v>
      </c>
      <c r="J530" s="2" t="s">
        <v>88</v>
      </c>
      <c r="K530" s="3" t="s">
        <v>9</v>
      </c>
      <c r="L530" s="3" t="s">
        <v>81</v>
      </c>
      <c r="M530" s="3" t="str">
        <f>IF('Battery exemption sheet'!$P$27&gt;0,'Battery exemption sheet'!$P$27," ")</f>
        <v xml:space="preserve"> </v>
      </c>
      <c r="N530" s="6"/>
      <c r="O530" s="7" t="s">
        <v>52</v>
      </c>
    </row>
    <row r="531" spans="8:15" x14ac:dyDescent="0.35">
      <c r="H531" s="14" t="str">
        <f t="shared" si="8"/>
        <v xml:space="preserve">Yes_18650_In equipmentSingle_cell </v>
      </c>
      <c r="I531" s="3" t="s">
        <v>16</v>
      </c>
      <c r="J531" s="3" t="s">
        <v>78</v>
      </c>
      <c r="K531" s="3" t="s">
        <v>35</v>
      </c>
      <c r="L531" s="3" t="s">
        <v>81</v>
      </c>
      <c r="M531" s="3" t="str">
        <f>IF('Battery exemption sheet'!$P$27&gt;0,'Battery exemption sheet'!$P$27," ")</f>
        <v xml:space="preserve"> </v>
      </c>
      <c r="N531" s="6"/>
      <c r="O531" s="7" t="s">
        <v>52</v>
      </c>
    </row>
    <row r="532" spans="8:15" x14ac:dyDescent="0.35">
      <c r="H532" s="14" t="str">
        <f t="shared" si="8"/>
        <v xml:space="preserve">Yes_18650_With equipmentSingle_cell </v>
      </c>
      <c r="I532" s="3" t="s">
        <v>16</v>
      </c>
      <c r="J532" s="3" t="s">
        <v>78</v>
      </c>
      <c r="K532" s="3" t="s">
        <v>37</v>
      </c>
      <c r="L532" s="3" t="s">
        <v>81</v>
      </c>
      <c r="M532" s="3" t="str">
        <f>IF('Battery exemption sheet'!$P$27&gt;0,'Battery exemption sheet'!$P$27," ")</f>
        <v xml:space="preserve"> </v>
      </c>
      <c r="N532" s="6"/>
      <c r="O532" s="7" t="s">
        <v>52</v>
      </c>
    </row>
    <row r="533" spans="8:15" x14ac:dyDescent="0.35">
      <c r="H533" s="14" t="str">
        <f t="shared" si="8"/>
        <v xml:space="preserve">Yes_18650_StandaloneSingle_cell </v>
      </c>
      <c r="I533" s="3" t="s">
        <v>16</v>
      </c>
      <c r="J533" s="3" t="s">
        <v>78</v>
      </c>
      <c r="K533" s="3" t="s">
        <v>9</v>
      </c>
      <c r="L533" s="3" t="s">
        <v>81</v>
      </c>
      <c r="M533" s="3" t="str">
        <f>IF('Battery exemption sheet'!$P$27&gt;0,'Battery exemption sheet'!$P$27," ")</f>
        <v xml:space="preserve"> </v>
      </c>
      <c r="N533" s="6"/>
      <c r="O533" s="7" t="s">
        <v>52</v>
      </c>
    </row>
    <row r="534" spans="8:15" x14ac:dyDescent="0.35">
      <c r="H534" s="14" t="str">
        <f t="shared" si="8"/>
        <v xml:space="preserve">YesLithium_IonIn equipmentSingle_cell </v>
      </c>
      <c r="I534" s="3" t="s">
        <v>16</v>
      </c>
      <c r="J534" s="2" t="s">
        <v>79</v>
      </c>
      <c r="K534" s="3" t="s">
        <v>35</v>
      </c>
      <c r="L534" s="3" t="s">
        <v>81</v>
      </c>
      <c r="M534" s="3" t="str">
        <f>IF('Battery exemption sheet'!$P$28&gt;0,'Battery exemption sheet'!$P$28," ")</f>
        <v xml:space="preserve"> </v>
      </c>
      <c r="N534" s="6"/>
      <c r="O534" s="7" t="s">
        <v>52</v>
      </c>
    </row>
    <row r="535" spans="8:15" x14ac:dyDescent="0.35">
      <c r="H535" s="14" t="str">
        <f t="shared" si="8"/>
        <v xml:space="preserve">YesLithium_IonWith equipmentSingle_cell </v>
      </c>
      <c r="I535" s="3" t="s">
        <v>16</v>
      </c>
      <c r="J535" s="2" t="s">
        <v>79</v>
      </c>
      <c r="K535" s="3" t="s">
        <v>37</v>
      </c>
      <c r="L535" s="3" t="s">
        <v>81</v>
      </c>
      <c r="M535" s="3" t="str">
        <f>IF('Battery exemption sheet'!$P$28&gt;0,'Battery exemption sheet'!$P$28," ")</f>
        <v xml:space="preserve"> </v>
      </c>
      <c r="N535" s="6"/>
      <c r="O535" s="7" t="s">
        <v>52</v>
      </c>
    </row>
    <row r="536" spans="8:15" x14ac:dyDescent="0.35">
      <c r="H536" s="14" t="str">
        <f t="shared" si="8"/>
        <v xml:space="preserve">YesLithium_IonStandaloneSingle_cell </v>
      </c>
      <c r="I536" s="3" t="s">
        <v>16</v>
      </c>
      <c r="J536" s="2" t="s">
        <v>79</v>
      </c>
      <c r="K536" s="3" t="s">
        <v>9</v>
      </c>
      <c r="L536" s="3" t="s">
        <v>81</v>
      </c>
      <c r="M536" s="3" t="str">
        <f>IF('Battery exemption sheet'!$P$28&gt;0,'Battery exemption sheet'!$P$28," ")</f>
        <v xml:space="preserve"> </v>
      </c>
      <c r="N536" s="6"/>
      <c r="O536" s="7" t="s">
        <v>52</v>
      </c>
    </row>
    <row r="537" spans="8:15" x14ac:dyDescent="0.35">
      <c r="H537" s="14" t="str">
        <f t="shared" si="8"/>
        <v xml:space="preserve">YesLithium_PolymerIn equipmentSingle_cell </v>
      </c>
      <c r="I537" s="3" t="s">
        <v>16</v>
      </c>
      <c r="J537" s="2" t="s">
        <v>85</v>
      </c>
      <c r="K537" s="3" t="s">
        <v>35</v>
      </c>
      <c r="L537" s="3" t="s">
        <v>81</v>
      </c>
      <c r="M537" s="3" t="str">
        <f>IF('Battery exemption sheet'!$P$28&gt;0,'Battery exemption sheet'!$P$28," ")</f>
        <v xml:space="preserve"> </v>
      </c>
      <c r="N537" s="6"/>
      <c r="O537" s="7" t="s">
        <v>52</v>
      </c>
    </row>
    <row r="538" spans="8:15" x14ac:dyDescent="0.35">
      <c r="H538" s="14" t="str">
        <f t="shared" si="8"/>
        <v xml:space="preserve">YesLithium_PolymerWith equipmentSingle_cell </v>
      </c>
      <c r="I538" s="3" t="s">
        <v>16</v>
      </c>
      <c r="J538" s="2" t="s">
        <v>85</v>
      </c>
      <c r="K538" s="3" t="s">
        <v>37</v>
      </c>
      <c r="L538" s="3" t="s">
        <v>81</v>
      </c>
      <c r="M538" s="3" t="str">
        <f>IF('Battery exemption sheet'!$P$28&gt;0,'Battery exemption sheet'!$P$28," ")</f>
        <v xml:space="preserve"> </v>
      </c>
      <c r="N538" s="6"/>
      <c r="O538" s="7" t="s">
        <v>52</v>
      </c>
    </row>
    <row r="539" spans="8:15" x14ac:dyDescent="0.35">
      <c r="H539" s="14" t="str">
        <f t="shared" si="8"/>
        <v xml:space="preserve">YesLithium_PolymerStandaloneSingle_cell </v>
      </c>
      <c r="I539" s="3" t="s">
        <v>16</v>
      </c>
      <c r="J539" s="2" t="s">
        <v>85</v>
      </c>
      <c r="K539" s="3" t="s">
        <v>9</v>
      </c>
      <c r="L539" s="3" t="s">
        <v>81</v>
      </c>
      <c r="M539" s="3" t="str">
        <f>IF('Battery exemption sheet'!$P$28&gt;0,'Battery exemption sheet'!$P$28," ")</f>
        <v xml:space="preserve"> </v>
      </c>
      <c r="N539" s="6"/>
      <c r="O539" s="7" t="s">
        <v>52</v>
      </c>
    </row>
    <row r="540" spans="8:15" x14ac:dyDescent="0.35">
      <c r="H540" s="14" t="str">
        <f t="shared" si="8"/>
        <v xml:space="preserve">YesLithium_cobalt_oxideIn equipmentSingle_cell </v>
      </c>
      <c r="I540" s="3" t="s">
        <v>16</v>
      </c>
      <c r="J540" s="2" t="s">
        <v>84</v>
      </c>
      <c r="K540" s="3" t="s">
        <v>35</v>
      </c>
      <c r="L540" s="3" t="s">
        <v>81</v>
      </c>
      <c r="M540" s="3" t="str">
        <f>IF('Battery exemption sheet'!$P$28&gt;0,'Battery exemption sheet'!$P$28," ")</f>
        <v xml:space="preserve"> </v>
      </c>
      <c r="N540" s="6"/>
      <c r="O540" s="7" t="s">
        <v>52</v>
      </c>
    </row>
    <row r="541" spans="8:15" x14ac:dyDescent="0.35">
      <c r="H541" s="14" t="str">
        <f t="shared" si="8"/>
        <v xml:space="preserve">YesLithium_cobalt_oxideWith equipmentSingle_cell </v>
      </c>
      <c r="I541" s="3" t="s">
        <v>16</v>
      </c>
      <c r="J541" s="2" t="s">
        <v>84</v>
      </c>
      <c r="K541" s="3" t="s">
        <v>37</v>
      </c>
      <c r="L541" s="3" t="s">
        <v>81</v>
      </c>
      <c r="M541" s="3" t="str">
        <f>IF('Battery exemption sheet'!$P$28&gt;0,'Battery exemption sheet'!$P$28," ")</f>
        <v xml:space="preserve"> </v>
      </c>
      <c r="N541" s="6"/>
      <c r="O541" s="7" t="s">
        <v>52</v>
      </c>
    </row>
    <row r="542" spans="8:15" x14ac:dyDescent="0.35">
      <c r="H542" s="14" t="str">
        <f t="shared" si="8"/>
        <v xml:space="preserve">YesLithium_cobalt_oxideStandaloneSingle_cell </v>
      </c>
      <c r="I542" s="3" t="s">
        <v>16</v>
      </c>
      <c r="J542" s="2" t="s">
        <v>84</v>
      </c>
      <c r="K542" s="3" t="s">
        <v>9</v>
      </c>
      <c r="L542" s="3" t="s">
        <v>81</v>
      </c>
      <c r="M542" s="3" t="str">
        <f>IF('Battery exemption sheet'!$P$28&gt;0,'Battery exemption sheet'!$P$28," ")</f>
        <v xml:space="preserve"> </v>
      </c>
      <c r="N542" s="6"/>
      <c r="O542" s="7" t="s">
        <v>52</v>
      </c>
    </row>
    <row r="543" spans="8:15" ht="29" x14ac:dyDescent="0.35">
      <c r="H543" s="14" t="str">
        <f t="shared" si="8"/>
        <v xml:space="preserve">YesLithium_nickel_manganese_cobalt_oxideIn equipmentSingle_cell </v>
      </c>
      <c r="I543" s="3" t="s">
        <v>16</v>
      </c>
      <c r="J543" s="2" t="s">
        <v>87</v>
      </c>
      <c r="K543" s="3" t="s">
        <v>35</v>
      </c>
      <c r="L543" s="3" t="s">
        <v>81</v>
      </c>
      <c r="M543" s="3" t="str">
        <f>IF('Battery exemption sheet'!$P$28&gt;0,'Battery exemption sheet'!$P$28," ")</f>
        <v xml:space="preserve"> </v>
      </c>
      <c r="N543" s="6"/>
      <c r="O543" s="7" t="s">
        <v>52</v>
      </c>
    </row>
    <row r="544" spans="8:15" ht="29" x14ac:dyDescent="0.35">
      <c r="H544" s="14" t="str">
        <f t="shared" si="8"/>
        <v xml:space="preserve">YesLithium_nickel_manganese_cobalt_oxideWith equipmentSingle_cell </v>
      </c>
      <c r="I544" s="3" t="s">
        <v>16</v>
      </c>
      <c r="J544" s="2" t="s">
        <v>87</v>
      </c>
      <c r="K544" s="3" t="s">
        <v>37</v>
      </c>
      <c r="L544" s="3" t="s">
        <v>81</v>
      </c>
      <c r="M544" s="3" t="str">
        <f>IF('Battery exemption sheet'!$P$28&gt;0,'Battery exemption sheet'!$P$28," ")</f>
        <v xml:space="preserve"> </v>
      </c>
      <c r="N544" s="6"/>
      <c r="O544" s="7" t="s">
        <v>52</v>
      </c>
    </row>
    <row r="545" spans="8:15" ht="29" x14ac:dyDescent="0.35">
      <c r="H545" s="14" t="str">
        <f t="shared" si="8"/>
        <v xml:space="preserve">YesLithium_nickel_manganese_cobalt_oxideStandaloneSingle_cell </v>
      </c>
      <c r="I545" s="3" t="s">
        <v>16</v>
      </c>
      <c r="J545" s="2" t="s">
        <v>87</v>
      </c>
      <c r="K545" s="3" t="s">
        <v>9</v>
      </c>
      <c r="L545" s="3" t="s">
        <v>81</v>
      </c>
      <c r="M545" s="3" t="str">
        <f>IF('Battery exemption sheet'!$P$28&gt;0,'Battery exemption sheet'!$P$28," ")</f>
        <v xml:space="preserve"> </v>
      </c>
      <c r="N545" s="6"/>
      <c r="O545" s="7" t="s">
        <v>52</v>
      </c>
    </row>
    <row r="546" spans="8:15" x14ac:dyDescent="0.35">
      <c r="H546" s="14" t="str">
        <f t="shared" si="8"/>
        <v xml:space="preserve">YesLithium_iron_phosphateIn equipmentSingle_cell </v>
      </c>
      <c r="I546" s="3" t="s">
        <v>16</v>
      </c>
      <c r="J546" s="2" t="s">
        <v>86</v>
      </c>
      <c r="K546" s="3" t="s">
        <v>35</v>
      </c>
      <c r="L546" s="3" t="s">
        <v>81</v>
      </c>
      <c r="M546" s="3" t="str">
        <f>IF('Battery exemption sheet'!$P$28&gt;0,'Battery exemption sheet'!$P$28," ")</f>
        <v xml:space="preserve"> </v>
      </c>
      <c r="N546" s="6"/>
      <c r="O546" s="7" t="s">
        <v>52</v>
      </c>
    </row>
    <row r="547" spans="8:15" x14ac:dyDescent="0.35">
      <c r="H547" s="14" t="str">
        <f t="shared" si="8"/>
        <v xml:space="preserve">YesLithium_iron_phosphateWith equipmentSingle_cell </v>
      </c>
      <c r="I547" s="3" t="s">
        <v>16</v>
      </c>
      <c r="J547" s="2" t="s">
        <v>86</v>
      </c>
      <c r="K547" s="3" t="s">
        <v>37</v>
      </c>
      <c r="L547" s="3" t="s">
        <v>81</v>
      </c>
      <c r="M547" s="3" t="str">
        <f>IF('Battery exemption sheet'!$P$28&gt;0,'Battery exemption sheet'!$P$28," ")</f>
        <v xml:space="preserve"> </v>
      </c>
      <c r="N547" s="6"/>
      <c r="O547" s="7" t="s">
        <v>52</v>
      </c>
    </row>
    <row r="548" spans="8:15" x14ac:dyDescent="0.35">
      <c r="H548" s="14" t="str">
        <f t="shared" si="8"/>
        <v xml:space="preserve">YesLithium_iron_phosphateStandaloneSingle_cell </v>
      </c>
      <c r="I548" s="3" t="s">
        <v>16</v>
      </c>
      <c r="J548" s="2" t="s">
        <v>86</v>
      </c>
      <c r="K548" s="3" t="s">
        <v>9</v>
      </c>
      <c r="L548" s="3" t="s">
        <v>81</v>
      </c>
      <c r="M548" s="3" t="str">
        <f>IF('Battery exemption sheet'!$P$28&gt;0,'Battery exemption sheet'!$P$28," ")</f>
        <v xml:space="preserve"> </v>
      </c>
      <c r="N548" s="6"/>
      <c r="O548" s="7" t="s">
        <v>52</v>
      </c>
    </row>
    <row r="549" spans="8:15" x14ac:dyDescent="0.35">
      <c r="H549" s="14" t="str">
        <f t="shared" si="8"/>
        <v xml:space="preserve">YesLithium_titanateIn equipmentSingle_cell </v>
      </c>
      <c r="I549" s="3" t="s">
        <v>16</v>
      </c>
      <c r="J549" s="2" t="s">
        <v>88</v>
      </c>
      <c r="K549" s="3" t="s">
        <v>35</v>
      </c>
      <c r="L549" s="3" t="s">
        <v>81</v>
      </c>
      <c r="M549" s="3" t="str">
        <f>IF('Battery exemption sheet'!$P$28&gt;0,'Battery exemption sheet'!$P$28," ")</f>
        <v xml:space="preserve"> </v>
      </c>
      <c r="N549" s="6"/>
      <c r="O549" s="7" t="s">
        <v>52</v>
      </c>
    </row>
    <row r="550" spans="8:15" x14ac:dyDescent="0.35">
      <c r="H550" s="14" t="str">
        <f t="shared" si="8"/>
        <v xml:space="preserve">YesLithium_titanateWith equipmentSingle_cell </v>
      </c>
      <c r="I550" s="3" t="s">
        <v>16</v>
      </c>
      <c r="J550" s="2" t="s">
        <v>88</v>
      </c>
      <c r="K550" s="3" t="s">
        <v>37</v>
      </c>
      <c r="L550" s="3" t="s">
        <v>81</v>
      </c>
      <c r="M550" s="3" t="str">
        <f>IF('Battery exemption sheet'!$P$28&gt;0,'Battery exemption sheet'!$P$28," ")</f>
        <v xml:space="preserve"> </v>
      </c>
      <c r="N550" s="6"/>
      <c r="O550" s="7" t="s">
        <v>52</v>
      </c>
    </row>
    <row r="551" spans="8:15" x14ac:dyDescent="0.35">
      <c r="H551" s="14" t="str">
        <f t="shared" si="8"/>
        <v xml:space="preserve">YesLithium_titanateStandaloneSingle_cell </v>
      </c>
      <c r="I551" s="3" t="s">
        <v>16</v>
      </c>
      <c r="J551" s="2" t="s">
        <v>88</v>
      </c>
      <c r="K551" s="3" t="s">
        <v>9</v>
      </c>
      <c r="L551" s="3" t="s">
        <v>81</v>
      </c>
      <c r="M551" s="3" t="str">
        <f>IF('Battery exemption sheet'!$P$28&gt;0,'Battery exemption sheet'!$P$28," ")</f>
        <v xml:space="preserve"> </v>
      </c>
      <c r="N551" s="6"/>
      <c r="O551" s="7" t="s">
        <v>52</v>
      </c>
    </row>
    <row r="552" spans="8:15" x14ac:dyDescent="0.35">
      <c r="H552" s="14" t="str">
        <f t="shared" ref="H552:H615" si="9">I552&amp;J552&amp;K552&amp;L552&amp;M552&amp;N552</f>
        <v xml:space="preserve">Yes_18650_In equipmentSingle_cell </v>
      </c>
      <c r="I552" s="3" t="s">
        <v>16</v>
      </c>
      <c r="J552" s="3" t="s">
        <v>78</v>
      </c>
      <c r="K552" s="3" t="s">
        <v>35</v>
      </c>
      <c r="L552" s="3" t="s">
        <v>81</v>
      </c>
      <c r="M552" s="3" t="str">
        <f>IF('Battery exemption sheet'!$P$28&gt;0,'Battery exemption sheet'!$P$28," ")</f>
        <v xml:space="preserve"> </v>
      </c>
      <c r="N552" s="6"/>
      <c r="O552" s="7" t="s">
        <v>52</v>
      </c>
    </row>
    <row r="553" spans="8:15" x14ac:dyDescent="0.35">
      <c r="H553" s="14" t="str">
        <f t="shared" si="9"/>
        <v xml:space="preserve">Yes_18650_With equipmentSingle_cell </v>
      </c>
      <c r="I553" s="3" t="s">
        <v>16</v>
      </c>
      <c r="J553" s="3" t="s">
        <v>78</v>
      </c>
      <c r="K553" s="3" t="s">
        <v>37</v>
      </c>
      <c r="L553" s="3" t="s">
        <v>81</v>
      </c>
      <c r="M553" s="3" t="str">
        <f>IF('Battery exemption sheet'!$P$28&gt;0,'Battery exemption sheet'!$P$28," ")</f>
        <v xml:space="preserve"> </v>
      </c>
      <c r="N553" s="6"/>
      <c r="O553" s="7" t="s">
        <v>52</v>
      </c>
    </row>
    <row r="554" spans="8:15" x14ac:dyDescent="0.35">
      <c r="H554" s="14" t="str">
        <f t="shared" si="9"/>
        <v xml:space="preserve">Yes_18650_StandaloneSingle_cell </v>
      </c>
      <c r="I554" s="3" t="s">
        <v>16</v>
      </c>
      <c r="J554" s="3" t="s">
        <v>78</v>
      </c>
      <c r="K554" s="3" t="s">
        <v>9</v>
      </c>
      <c r="L554" s="3" t="s">
        <v>81</v>
      </c>
      <c r="M554" s="3" t="str">
        <f>IF('Battery exemption sheet'!$P$28&gt;0,'Battery exemption sheet'!$P$28," ")</f>
        <v xml:space="preserve"> </v>
      </c>
      <c r="N554" s="6"/>
      <c r="O554" s="7" t="s">
        <v>52</v>
      </c>
    </row>
    <row r="555" spans="8:15" x14ac:dyDescent="0.35">
      <c r="H555" s="14" t="str">
        <f t="shared" si="9"/>
        <v xml:space="preserve">YesLithium_IonIn equipmentSingle_cell </v>
      </c>
      <c r="I555" s="3" t="s">
        <v>16</v>
      </c>
      <c r="J555" s="2" t="s">
        <v>79</v>
      </c>
      <c r="K555" s="3" t="s">
        <v>35</v>
      </c>
      <c r="L555" s="3" t="s">
        <v>81</v>
      </c>
      <c r="M555" s="3" t="str">
        <f>IF('Battery exemption sheet'!$P$29&gt;0,'Battery exemption sheet'!$P$29," ")</f>
        <v xml:space="preserve"> </v>
      </c>
      <c r="N555" s="6"/>
      <c r="O555" s="7" t="s">
        <v>52</v>
      </c>
    </row>
    <row r="556" spans="8:15" x14ac:dyDescent="0.35">
      <c r="H556" s="14" t="str">
        <f t="shared" si="9"/>
        <v xml:space="preserve">YesLithium_IonWith equipmentSingle_cell </v>
      </c>
      <c r="I556" s="3" t="s">
        <v>16</v>
      </c>
      <c r="J556" s="2" t="s">
        <v>79</v>
      </c>
      <c r="K556" s="3" t="s">
        <v>37</v>
      </c>
      <c r="L556" s="3" t="s">
        <v>81</v>
      </c>
      <c r="M556" s="3" t="str">
        <f>IF('Battery exemption sheet'!$P$29&gt;0,'Battery exemption sheet'!$P$29," ")</f>
        <v xml:space="preserve"> </v>
      </c>
      <c r="N556" s="6"/>
      <c r="O556" s="7" t="s">
        <v>52</v>
      </c>
    </row>
    <row r="557" spans="8:15" x14ac:dyDescent="0.35">
      <c r="H557" s="14" t="str">
        <f t="shared" si="9"/>
        <v xml:space="preserve">YesLithium_IonStandaloneSingle_cell </v>
      </c>
      <c r="I557" s="3" t="s">
        <v>16</v>
      </c>
      <c r="J557" s="2" t="s">
        <v>79</v>
      </c>
      <c r="K557" s="3" t="s">
        <v>9</v>
      </c>
      <c r="L557" s="3" t="s">
        <v>81</v>
      </c>
      <c r="M557" s="3" t="str">
        <f>IF('Battery exemption sheet'!$P$29&gt;0,'Battery exemption sheet'!$P$29," ")</f>
        <v xml:space="preserve"> </v>
      </c>
      <c r="N557" s="6"/>
      <c r="O557" s="7" t="s">
        <v>52</v>
      </c>
    </row>
    <row r="558" spans="8:15" x14ac:dyDescent="0.35">
      <c r="H558" s="14" t="str">
        <f t="shared" si="9"/>
        <v xml:space="preserve">YesLithium_PolymerIn equipmentSingle_cell </v>
      </c>
      <c r="I558" s="3" t="s">
        <v>16</v>
      </c>
      <c r="J558" s="2" t="s">
        <v>85</v>
      </c>
      <c r="K558" s="3" t="s">
        <v>35</v>
      </c>
      <c r="L558" s="3" t="s">
        <v>81</v>
      </c>
      <c r="M558" s="3" t="str">
        <f>IF('Battery exemption sheet'!$P$29&gt;0,'Battery exemption sheet'!$P$29," ")</f>
        <v xml:space="preserve"> </v>
      </c>
      <c r="N558" s="6"/>
      <c r="O558" s="7" t="s">
        <v>52</v>
      </c>
    </row>
    <row r="559" spans="8:15" x14ac:dyDescent="0.35">
      <c r="H559" s="14" t="str">
        <f t="shared" si="9"/>
        <v xml:space="preserve">YesLithium_PolymerWith equipmentSingle_cell </v>
      </c>
      <c r="I559" s="3" t="s">
        <v>16</v>
      </c>
      <c r="J559" s="2" t="s">
        <v>85</v>
      </c>
      <c r="K559" s="3" t="s">
        <v>37</v>
      </c>
      <c r="L559" s="3" t="s">
        <v>81</v>
      </c>
      <c r="M559" s="3" t="str">
        <f>IF('Battery exemption sheet'!$P$29&gt;0,'Battery exemption sheet'!$P$29," ")</f>
        <v xml:space="preserve"> </v>
      </c>
      <c r="N559" s="6"/>
      <c r="O559" s="7" t="s">
        <v>52</v>
      </c>
    </row>
    <row r="560" spans="8:15" x14ac:dyDescent="0.35">
      <c r="H560" s="14" t="str">
        <f t="shared" si="9"/>
        <v xml:space="preserve">YesLithium_PolymerStandaloneSingle_cell </v>
      </c>
      <c r="I560" s="3" t="s">
        <v>16</v>
      </c>
      <c r="J560" s="2" t="s">
        <v>85</v>
      </c>
      <c r="K560" s="3" t="s">
        <v>9</v>
      </c>
      <c r="L560" s="3" t="s">
        <v>81</v>
      </c>
      <c r="M560" s="3" t="str">
        <f>IF('Battery exemption sheet'!$P$29&gt;0,'Battery exemption sheet'!$P$29," ")</f>
        <v xml:space="preserve"> </v>
      </c>
      <c r="N560" s="6"/>
      <c r="O560" s="7" t="s">
        <v>52</v>
      </c>
    </row>
    <row r="561" spans="8:15" x14ac:dyDescent="0.35">
      <c r="H561" s="14" t="str">
        <f t="shared" si="9"/>
        <v xml:space="preserve">YesLithium_cobalt_oxideIn equipmentSingle_cell </v>
      </c>
      <c r="I561" s="3" t="s">
        <v>16</v>
      </c>
      <c r="J561" s="2" t="s">
        <v>84</v>
      </c>
      <c r="K561" s="3" t="s">
        <v>35</v>
      </c>
      <c r="L561" s="3" t="s">
        <v>81</v>
      </c>
      <c r="M561" s="3" t="str">
        <f>IF('Battery exemption sheet'!$P$29&gt;0,'Battery exemption sheet'!$P$29," ")</f>
        <v xml:space="preserve"> </v>
      </c>
      <c r="N561" s="6"/>
      <c r="O561" s="7" t="s">
        <v>52</v>
      </c>
    </row>
    <row r="562" spans="8:15" x14ac:dyDescent="0.35">
      <c r="H562" s="14" t="str">
        <f t="shared" si="9"/>
        <v xml:space="preserve">YesLithium_cobalt_oxideWith equipmentSingle_cell </v>
      </c>
      <c r="I562" s="3" t="s">
        <v>16</v>
      </c>
      <c r="J562" s="2" t="s">
        <v>84</v>
      </c>
      <c r="K562" s="3" t="s">
        <v>37</v>
      </c>
      <c r="L562" s="3" t="s">
        <v>81</v>
      </c>
      <c r="M562" s="3" t="str">
        <f>IF('Battery exemption sheet'!$P$29&gt;0,'Battery exemption sheet'!$P$29," ")</f>
        <v xml:space="preserve"> </v>
      </c>
      <c r="N562" s="6"/>
      <c r="O562" s="7" t="s">
        <v>52</v>
      </c>
    </row>
    <row r="563" spans="8:15" x14ac:dyDescent="0.35">
      <c r="H563" s="14" t="str">
        <f t="shared" si="9"/>
        <v xml:space="preserve">YesLithium_cobalt_oxideStandaloneSingle_cell </v>
      </c>
      <c r="I563" s="3" t="s">
        <v>16</v>
      </c>
      <c r="J563" s="2" t="s">
        <v>84</v>
      </c>
      <c r="K563" s="3" t="s">
        <v>9</v>
      </c>
      <c r="L563" s="3" t="s">
        <v>81</v>
      </c>
      <c r="M563" s="3" t="str">
        <f>IF('Battery exemption sheet'!$P$29&gt;0,'Battery exemption sheet'!$P$29," ")</f>
        <v xml:space="preserve"> </v>
      </c>
      <c r="N563" s="6"/>
      <c r="O563" s="7" t="s">
        <v>52</v>
      </c>
    </row>
    <row r="564" spans="8:15" ht="29" x14ac:dyDescent="0.35">
      <c r="H564" s="14" t="str">
        <f t="shared" si="9"/>
        <v xml:space="preserve">YesLithium_nickel_manganese_cobalt_oxideIn equipmentSingle_cell </v>
      </c>
      <c r="I564" s="3" t="s">
        <v>16</v>
      </c>
      <c r="J564" s="2" t="s">
        <v>87</v>
      </c>
      <c r="K564" s="3" t="s">
        <v>35</v>
      </c>
      <c r="L564" s="3" t="s">
        <v>81</v>
      </c>
      <c r="M564" s="3" t="str">
        <f>IF('Battery exemption sheet'!$P$29&gt;0,'Battery exemption sheet'!$P$29," ")</f>
        <v xml:space="preserve"> </v>
      </c>
      <c r="N564" s="6"/>
      <c r="O564" s="7" t="s">
        <v>52</v>
      </c>
    </row>
    <row r="565" spans="8:15" ht="29" x14ac:dyDescent="0.35">
      <c r="H565" s="14" t="str">
        <f t="shared" si="9"/>
        <v xml:space="preserve">YesLithium_nickel_manganese_cobalt_oxideWith equipmentSingle_cell </v>
      </c>
      <c r="I565" s="3" t="s">
        <v>16</v>
      </c>
      <c r="J565" s="2" t="s">
        <v>87</v>
      </c>
      <c r="K565" s="3" t="s">
        <v>37</v>
      </c>
      <c r="L565" s="3" t="s">
        <v>81</v>
      </c>
      <c r="M565" s="3" t="str">
        <f>IF('Battery exemption sheet'!$P$29&gt;0,'Battery exemption sheet'!$P$29," ")</f>
        <v xml:space="preserve"> </v>
      </c>
      <c r="N565" s="6"/>
      <c r="O565" s="7" t="s">
        <v>52</v>
      </c>
    </row>
    <row r="566" spans="8:15" ht="29" x14ac:dyDescent="0.35">
      <c r="H566" s="14" t="str">
        <f t="shared" si="9"/>
        <v xml:space="preserve">YesLithium_nickel_manganese_cobalt_oxideStandaloneSingle_cell </v>
      </c>
      <c r="I566" s="3" t="s">
        <v>16</v>
      </c>
      <c r="J566" s="2" t="s">
        <v>87</v>
      </c>
      <c r="K566" s="3" t="s">
        <v>9</v>
      </c>
      <c r="L566" s="3" t="s">
        <v>81</v>
      </c>
      <c r="M566" s="3" t="str">
        <f>IF('Battery exemption sheet'!$P$29&gt;0,'Battery exemption sheet'!$P$29," ")</f>
        <v xml:space="preserve"> </v>
      </c>
      <c r="N566" s="6"/>
      <c r="O566" s="7" t="s">
        <v>52</v>
      </c>
    </row>
    <row r="567" spans="8:15" x14ac:dyDescent="0.35">
      <c r="H567" s="14" t="str">
        <f t="shared" si="9"/>
        <v xml:space="preserve">YesLithium_iron_phosphateIn equipmentSingle_cell </v>
      </c>
      <c r="I567" s="3" t="s">
        <v>16</v>
      </c>
      <c r="J567" s="2" t="s">
        <v>86</v>
      </c>
      <c r="K567" s="3" t="s">
        <v>35</v>
      </c>
      <c r="L567" s="3" t="s">
        <v>81</v>
      </c>
      <c r="M567" s="3" t="str">
        <f>IF('Battery exemption sheet'!$P$29&gt;0,'Battery exemption sheet'!$P$29," ")</f>
        <v xml:space="preserve"> </v>
      </c>
      <c r="N567" s="6"/>
      <c r="O567" s="7" t="s">
        <v>52</v>
      </c>
    </row>
    <row r="568" spans="8:15" x14ac:dyDescent="0.35">
      <c r="H568" s="14" t="str">
        <f t="shared" si="9"/>
        <v xml:space="preserve">YesLithium_iron_phosphateWith equipmentSingle_cell </v>
      </c>
      <c r="I568" s="3" t="s">
        <v>16</v>
      </c>
      <c r="J568" s="2" t="s">
        <v>86</v>
      </c>
      <c r="K568" s="3" t="s">
        <v>37</v>
      </c>
      <c r="L568" s="3" t="s">
        <v>81</v>
      </c>
      <c r="M568" s="3" t="str">
        <f>IF('Battery exemption sheet'!$P$29&gt;0,'Battery exemption sheet'!$P$29," ")</f>
        <v xml:space="preserve"> </v>
      </c>
      <c r="N568" s="6"/>
      <c r="O568" s="7" t="s">
        <v>52</v>
      </c>
    </row>
    <row r="569" spans="8:15" x14ac:dyDescent="0.35">
      <c r="H569" s="14" t="str">
        <f t="shared" si="9"/>
        <v xml:space="preserve">YesLithium_iron_phosphateStandaloneSingle_cell </v>
      </c>
      <c r="I569" s="3" t="s">
        <v>16</v>
      </c>
      <c r="J569" s="2" t="s">
        <v>86</v>
      </c>
      <c r="K569" s="3" t="s">
        <v>9</v>
      </c>
      <c r="L569" s="3" t="s">
        <v>81</v>
      </c>
      <c r="M569" s="3" t="str">
        <f>IF('Battery exemption sheet'!$P$29&gt;0,'Battery exemption sheet'!$P$29," ")</f>
        <v xml:space="preserve"> </v>
      </c>
      <c r="N569" s="6"/>
      <c r="O569" s="7" t="s">
        <v>52</v>
      </c>
    </row>
    <row r="570" spans="8:15" x14ac:dyDescent="0.35">
      <c r="H570" s="14" t="str">
        <f t="shared" si="9"/>
        <v xml:space="preserve">YesLithium_titanateIn equipmentSingle_cell </v>
      </c>
      <c r="I570" s="3" t="s">
        <v>16</v>
      </c>
      <c r="J570" s="2" t="s">
        <v>88</v>
      </c>
      <c r="K570" s="3" t="s">
        <v>35</v>
      </c>
      <c r="L570" s="3" t="s">
        <v>81</v>
      </c>
      <c r="M570" s="3" t="str">
        <f>IF('Battery exemption sheet'!$P$29&gt;0,'Battery exemption sheet'!$P$29," ")</f>
        <v xml:space="preserve"> </v>
      </c>
      <c r="N570" s="6"/>
      <c r="O570" s="7" t="s">
        <v>52</v>
      </c>
    </row>
    <row r="571" spans="8:15" x14ac:dyDescent="0.35">
      <c r="H571" s="14" t="str">
        <f t="shared" si="9"/>
        <v xml:space="preserve">YesLithium_titanateWith equipmentSingle_cell </v>
      </c>
      <c r="I571" s="3" t="s">
        <v>16</v>
      </c>
      <c r="J571" s="2" t="s">
        <v>88</v>
      </c>
      <c r="K571" s="3" t="s">
        <v>37</v>
      </c>
      <c r="L571" s="3" t="s">
        <v>81</v>
      </c>
      <c r="M571" s="3" t="str">
        <f>IF('Battery exemption sheet'!$P$29&gt;0,'Battery exemption sheet'!$P$29," ")</f>
        <v xml:space="preserve"> </v>
      </c>
      <c r="N571" s="6"/>
      <c r="O571" s="7" t="s">
        <v>52</v>
      </c>
    </row>
    <row r="572" spans="8:15" x14ac:dyDescent="0.35">
      <c r="H572" s="14" t="str">
        <f t="shared" si="9"/>
        <v xml:space="preserve">YesLithium_titanateStandaloneSingle_cell </v>
      </c>
      <c r="I572" s="3" t="s">
        <v>16</v>
      </c>
      <c r="J572" s="2" t="s">
        <v>88</v>
      </c>
      <c r="K572" s="3" t="s">
        <v>9</v>
      </c>
      <c r="L572" s="3" t="s">
        <v>81</v>
      </c>
      <c r="M572" s="3" t="str">
        <f>IF('Battery exemption sheet'!$P$29&gt;0,'Battery exemption sheet'!$P$29," ")</f>
        <v xml:space="preserve"> </v>
      </c>
      <c r="N572" s="6"/>
      <c r="O572" s="7" t="s">
        <v>52</v>
      </c>
    </row>
    <row r="573" spans="8:15" x14ac:dyDescent="0.35">
      <c r="H573" s="14" t="str">
        <f t="shared" si="9"/>
        <v xml:space="preserve">Yes_18650_In equipmentSingle_cell </v>
      </c>
      <c r="I573" s="3" t="s">
        <v>16</v>
      </c>
      <c r="J573" s="3" t="s">
        <v>78</v>
      </c>
      <c r="K573" s="3" t="s">
        <v>35</v>
      </c>
      <c r="L573" s="3" t="s">
        <v>81</v>
      </c>
      <c r="M573" s="3" t="str">
        <f>IF('Battery exemption sheet'!$P$29&gt;0,'Battery exemption sheet'!$P$29," ")</f>
        <v xml:space="preserve"> </v>
      </c>
      <c r="N573" s="6"/>
      <c r="O573" s="7" t="s">
        <v>52</v>
      </c>
    </row>
    <row r="574" spans="8:15" x14ac:dyDescent="0.35">
      <c r="H574" s="14" t="str">
        <f t="shared" si="9"/>
        <v xml:space="preserve">Yes_18650_With equipmentSingle_cell </v>
      </c>
      <c r="I574" s="3" t="s">
        <v>16</v>
      </c>
      <c r="J574" s="3" t="s">
        <v>78</v>
      </c>
      <c r="K574" s="3" t="s">
        <v>37</v>
      </c>
      <c r="L574" s="3" t="s">
        <v>81</v>
      </c>
      <c r="M574" s="3" t="str">
        <f>IF('Battery exemption sheet'!$P$29&gt;0,'Battery exemption sheet'!$P$29," ")</f>
        <v xml:space="preserve"> </v>
      </c>
      <c r="N574" s="6"/>
      <c r="O574" s="7" t="s">
        <v>52</v>
      </c>
    </row>
    <row r="575" spans="8:15" x14ac:dyDescent="0.35">
      <c r="H575" s="14" t="str">
        <f t="shared" si="9"/>
        <v xml:space="preserve">Yes_18650_StandaloneSingle_cell </v>
      </c>
      <c r="I575" s="3" t="s">
        <v>16</v>
      </c>
      <c r="J575" s="3" t="s">
        <v>78</v>
      </c>
      <c r="K575" s="3" t="s">
        <v>9</v>
      </c>
      <c r="L575" s="3" t="s">
        <v>81</v>
      </c>
      <c r="M575" s="3" t="str">
        <f>IF('Battery exemption sheet'!$P$29&gt;0,'Battery exemption sheet'!$P$29," ")</f>
        <v xml:space="preserve"> </v>
      </c>
      <c r="N575" s="6"/>
      <c r="O575" s="7" t="s">
        <v>52</v>
      </c>
    </row>
    <row r="576" spans="8:15" x14ac:dyDescent="0.35">
      <c r="H576" s="14" t="str">
        <f t="shared" si="9"/>
        <v xml:space="preserve">YesLithium_IonIn equipmentSingle_cell </v>
      </c>
      <c r="I576" s="3" t="s">
        <v>16</v>
      </c>
      <c r="J576" s="2" t="s">
        <v>79</v>
      </c>
      <c r="K576" s="3" t="s">
        <v>35</v>
      </c>
      <c r="L576" s="3" t="s">
        <v>81</v>
      </c>
      <c r="M576" s="3" t="str">
        <f>IF('Battery exemption sheet'!$P$30&gt;0,'Battery exemption sheet'!$P$30," ")</f>
        <v xml:space="preserve"> </v>
      </c>
      <c r="N576" s="6"/>
      <c r="O576" s="7" t="s">
        <v>52</v>
      </c>
    </row>
    <row r="577" spans="8:15" x14ac:dyDescent="0.35">
      <c r="H577" s="14" t="str">
        <f t="shared" si="9"/>
        <v xml:space="preserve">YesLithium_IonWith equipmentSingle_cell </v>
      </c>
      <c r="I577" s="3" t="s">
        <v>16</v>
      </c>
      <c r="J577" s="2" t="s">
        <v>79</v>
      </c>
      <c r="K577" s="3" t="s">
        <v>37</v>
      </c>
      <c r="L577" s="3" t="s">
        <v>81</v>
      </c>
      <c r="M577" s="3" t="str">
        <f>IF('Battery exemption sheet'!$P$30&gt;0,'Battery exemption sheet'!$P$30," ")</f>
        <v xml:space="preserve"> </v>
      </c>
      <c r="N577" s="6"/>
      <c r="O577" s="7" t="s">
        <v>52</v>
      </c>
    </row>
    <row r="578" spans="8:15" x14ac:dyDescent="0.35">
      <c r="H578" s="14" t="str">
        <f t="shared" si="9"/>
        <v xml:space="preserve">YesLithium_IonStandaloneSingle_cell </v>
      </c>
      <c r="I578" s="3" t="s">
        <v>16</v>
      </c>
      <c r="J578" s="2" t="s">
        <v>79</v>
      </c>
      <c r="K578" s="3" t="s">
        <v>9</v>
      </c>
      <c r="L578" s="3" t="s">
        <v>81</v>
      </c>
      <c r="M578" s="3" t="str">
        <f>IF('Battery exemption sheet'!$P$30&gt;0,'Battery exemption sheet'!$P$30," ")</f>
        <v xml:space="preserve"> </v>
      </c>
      <c r="N578" s="6"/>
      <c r="O578" s="7" t="s">
        <v>52</v>
      </c>
    </row>
    <row r="579" spans="8:15" x14ac:dyDescent="0.35">
      <c r="H579" s="14" t="str">
        <f t="shared" si="9"/>
        <v xml:space="preserve">YesLithium_PolymerIn equipmentSingle_cell </v>
      </c>
      <c r="I579" s="3" t="s">
        <v>16</v>
      </c>
      <c r="J579" s="2" t="s">
        <v>85</v>
      </c>
      <c r="K579" s="3" t="s">
        <v>35</v>
      </c>
      <c r="L579" s="3" t="s">
        <v>81</v>
      </c>
      <c r="M579" s="3" t="str">
        <f>IF('Battery exemption sheet'!$P$30&gt;0,'Battery exemption sheet'!$P$30," ")</f>
        <v xml:space="preserve"> </v>
      </c>
      <c r="N579" s="6"/>
      <c r="O579" s="7" t="s">
        <v>52</v>
      </c>
    </row>
    <row r="580" spans="8:15" x14ac:dyDescent="0.35">
      <c r="H580" s="14" t="str">
        <f t="shared" si="9"/>
        <v xml:space="preserve">YesLithium_PolymerWith equipmentSingle_cell </v>
      </c>
      <c r="I580" s="3" t="s">
        <v>16</v>
      </c>
      <c r="J580" s="2" t="s">
        <v>85</v>
      </c>
      <c r="K580" s="3" t="s">
        <v>37</v>
      </c>
      <c r="L580" s="3" t="s">
        <v>81</v>
      </c>
      <c r="M580" s="3" t="str">
        <f>IF('Battery exemption sheet'!$P$30&gt;0,'Battery exemption sheet'!$P$30," ")</f>
        <v xml:space="preserve"> </v>
      </c>
      <c r="N580" s="6"/>
      <c r="O580" s="7" t="s">
        <v>52</v>
      </c>
    </row>
    <row r="581" spans="8:15" x14ac:dyDescent="0.35">
      <c r="H581" s="14" t="str">
        <f t="shared" si="9"/>
        <v xml:space="preserve">YesLithium_PolymerStandaloneSingle_cell </v>
      </c>
      <c r="I581" s="3" t="s">
        <v>16</v>
      </c>
      <c r="J581" s="2" t="s">
        <v>85</v>
      </c>
      <c r="K581" s="3" t="s">
        <v>9</v>
      </c>
      <c r="L581" s="3" t="s">
        <v>81</v>
      </c>
      <c r="M581" s="3" t="str">
        <f>IF('Battery exemption sheet'!$P$30&gt;0,'Battery exemption sheet'!$P$30," ")</f>
        <v xml:space="preserve"> </v>
      </c>
      <c r="N581" s="6"/>
      <c r="O581" s="7" t="s">
        <v>52</v>
      </c>
    </row>
    <row r="582" spans="8:15" x14ac:dyDescent="0.35">
      <c r="H582" s="14" t="str">
        <f t="shared" si="9"/>
        <v xml:space="preserve">YesLithium_cobalt_oxideIn equipmentSingle_cell </v>
      </c>
      <c r="I582" s="3" t="s">
        <v>16</v>
      </c>
      <c r="J582" s="2" t="s">
        <v>84</v>
      </c>
      <c r="K582" s="3" t="s">
        <v>35</v>
      </c>
      <c r="L582" s="3" t="s">
        <v>81</v>
      </c>
      <c r="M582" s="3" t="str">
        <f>IF('Battery exemption sheet'!$P$30&gt;0,'Battery exemption sheet'!$P$30," ")</f>
        <v xml:space="preserve"> </v>
      </c>
      <c r="N582" s="6"/>
      <c r="O582" s="7" t="s">
        <v>52</v>
      </c>
    </row>
    <row r="583" spans="8:15" x14ac:dyDescent="0.35">
      <c r="H583" s="14" t="str">
        <f t="shared" si="9"/>
        <v xml:space="preserve">YesLithium_cobalt_oxideWith equipmentSingle_cell </v>
      </c>
      <c r="I583" s="3" t="s">
        <v>16</v>
      </c>
      <c r="J583" s="2" t="s">
        <v>84</v>
      </c>
      <c r="K583" s="3" t="s">
        <v>37</v>
      </c>
      <c r="L583" s="3" t="s">
        <v>81</v>
      </c>
      <c r="M583" s="3" t="str">
        <f>IF('Battery exemption sheet'!$P$30&gt;0,'Battery exemption sheet'!$P$30," ")</f>
        <v xml:space="preserve"> </v>
      </c>
      <c r="N583" s="6"/>
      <c r="O583" s="7" t="s">
        <v>52</v>
      </c>
    </row>
    <row r="584" spans="8:15" x14ac:dyDescent="0.35">
      <c r="H584" s="14" t="str">
        <f t="shared" si="9"/>
        <v xml:space="preserve">YesLithium_cobalt_oxideStandaloneSingle_cell </v>
      </c>
      <c r="I584" s="3" t="s">
        <v>16</v>
      </c>
      <c r="J584" s="2" t="s">
        <v>84</v>
      </c>
      <c r="K584" s="3" t="s">
        <v>9</v>
      </c>
      <c r="L584" s="3" t="s">
        <v>81</v>
      </c>
      <c r="M584" s="3" t="str">
        <f>IF('Battery exemption sheet'!$P$30&gt;0,'Battery exemption sheet'!$P$30," ")</f>
        <v xml:space="preserve"> </v>
      </c>
      <c r="N584" s="6"/>
      <c r="O584" s="7" t="s">
        <v>52</v>
      </c>
    </row>
    <row r="585" spans="8:15" ht="29" x14ac:dyDescent="0.35">
      <c r="H585" s="14" t="str">
        <f t="shared" si="9"/>
        <v xml:space="preserve">YesLithium_nickel_manganese_cobalt_oxideIn equipmentSingle_cell </v>
      </c>
      <c r="I585" s="3" t="s">
        <v>16</v>
      </c>
      <c r="J585" s="2" t="s">
        <v>87</v>
      </c>
      <c r="K585" s="3" t="s">
        <v>35</v>
      </c>
      <c r="L585" s="3" t="s">
        <v>81</v>
      </c>
      <c r="M585" s="3" t="str">
        <f>IF('Battery exemption sheet'!$P$30&gt;0,'Battery exemption sheet'!$P$30," ")</f>
        <v xml:space="preserve"> </v>
      </c>
      <c r="N585" s="6"/>
      <c r="O585" s="7" t="s">
        <v>52</v>
      </c>
    </row>
    <row r="586" spans="8:15" ht="29" x14ac:dyDescent="0.35">
      <c r="H586" s="14" t="str">
        <f t="shared" si="9"/>
        <v xml:space="preserve">YesLithium_nickel_manganese_cobalt_oxideWith equipmentSingle_cell </v>
      </c>
      <c r="I586" s="3" t="s">
        <v>16</v>
      </c>
      <c r="J586" s="2" t="s">
        <v>87</v>
      </c>
      <c r="K586" s="3" t="s">
        <v>37</v>
      </c>
      <c r="L586" s="3" t="s">
        <v>81</v>
      </c>
      <c r="M586" s="3" t="str">
        <f>IF('Battery exemption sheet'!$P$30&gt;0,'Battery exemption sheet'!$P$30," ")</f>
        <v xml:space="preserve"> </v>
      </c>
      <c r="N586" s="6"/>
      <c r="O586" s="7" t="s">
        <v>52</v>
      </c>
    </row>
    <row r="587" spans="8:15" ht="29" x14ac:dyDescent="0.35">
      <c r="H587" s="14" t="str">
        <f t="shared" si="9"/>
        <v xml:space="preserve">YesLithium_nickel_manganese_cobalt_oxideStandaloneSingle_cell </v>
      </c>
      <c r="I587" s="3" t="s">
        <v>16</v>
      </c>
      <c r="J587" s="2" t="s">
        <v>87</v>
      </c>
      <c r="K587" s="3" t="s">
        <v>9</v>
      </c>
      <c r="L587" s="3" t="s">
        <v>81</v>
      </c>
      <c r="M587" s="3" t="str">
        <f>IF('Battery exemption sheet'!$P$30&gt;0,'Battery exemption sheet'!$P$30," ")</f>
        <v xml:space="preserve"> </v>
      </c>
      <c r="N587" s="6"/>
      <c r="O587" s="7" t="s">
        <v>52</v>
      </c>
    </row>
    <row r="588" spans="8:15" x14ac:dyDescent="0.35">
      <c r="H588" s="14" t="str">
        <f t="shared" si="9"/>
        <v xml:space="preserve">YesLithium_iron_phosphateIn equipmentSingle_cell </v>
      </c>
      <c r="I588" s="3" t="s">
        <v>16</v>
      </c>
      <c r="J588" s="2" t="s">
        <v>86</v>
      </c>
      <c r="K588" s="3" t="s">
        <v>35</v>
      </c>
      <c r="L588" s="3" t="s">
        <v>81</v>
      </c>
      <c r="M588" s="3" t="str">
        <f>IF('Battery exemption sheet'!$P$30&gt;0,'Battery exemption sheet'!$P$30," ")</f>
        <v xml:space="preserve"> </v>
      </c>
      <c r="N588" s="6"/>
      <c r="O588" s="7" t="s">
        <v>52</v>
      </c>
    </row>
    <row r="589" spans="8:15" x14ac:dyDescent="0.35">
      <c r="H589" s="14" t="str">
        <f t="shared" si="9"/>
        <v xml:space="preserve">YesLithium_iron_phosphateWith equipmentSingle_cell </v>
      </c>
      <c r="I589" s="3" t="s">
        <v>16</v>
      </c>
      <c r="J589" s="2" t="s">
        <v>86</v>
      </c>
      <c r="K589" s="3" t="s">
        <v>37</v>
      </c>
      <c r="L589" s="3" t="s">
        <v>81</v>
      </c>
      <c r="M589" s="3" t="str">
        <f>IF('Battery exemption sheet'!$P$30&gt;0,'Battery exemption sheet'!$P$30," ")</f>
        <v xml:space="preserve"> </v>
      </c>
      <c r="N589" s="6"/>
      <c r="O589" s="7" t="s">
        <v>52</v>
      </c>
    </row>
    <row r="590" spans="8:15" x14ac:dyDescent="0.35">
      <c r="H590" s="14" t="str">
        <f t="shared" si="9"/>
        <v xml:space="preserve">YesLithium_iron_phosphateStandaloneSingle_cell </v>
      </c>
      <c r="I590" s="3" t="s">
        <v>16</v>
      </c>
      <c r="J590" s="2" t="s">
        <v>86</v>
      </c>
      <c r="K590" s="3" t="s">
        <v>9</v>
      </c>
      <c r="L590" s="3" t="s">
        <v>81</v>
      </c>
      <c r="M590" s="3" t="str">
        <f>IF('Battery exemption sheet'!$P$30&gt;0,'Battery exemption sheet'!$P$30," ")</f>
        <v xml:space="preserve"> </v>
      </c>
      <c r="N590" s="6"/>
      <c r="O590" s="7" t="s">
        <v>52</v>
      </c>
    </row>
    <row r="591" spans="8:15" x14ac:dyDescent="0.35">
      <c r="H591" s="14" t="str">
        <f t="shared" si="9"/>
        <v xml:space="preserve">YesLithium_titanateIn equipmentSingle_cell </v>
      </c>
      <c r="I591" s="3" t="s">
        <v>16</v>
      </c>
      <c r="J591" s="2" t="s">
        <v>88</v>
      </c>
      <c r="K591" s="3" t="s">
        <v>35</v>
      </c>
      <c r="L591" s="3" t="s">
        <v>81</v>
      </c>
      <c r="M591" s="3" t="str">
        <f>IF('Battery exemption sheet'!$P$30&gt;0,'Battery exemption sheet'!$P$30," ")</f>
        <v xml:space="preserve"> </v>
      </c>
      <c r="N591" s="6"/>
      <c r="O591" s="7" t="s">
        <v>52</v>
      </c>
    </row>
    <row r="592" spans="8:15" x14ac:dyDescent="0.35">
      <c r="H592" s="14" t="str">
        <f t="shared" si="9"/>
        <v xml:space="preserve">YesLithium_titanateWith equipmentSingle_cell </v>
      </c>
      <c r="I592" s="3" t="s">
        <v>16</v>
      </c>
      <c r="J592" s="2" t="s">
        <v>88</v>
      </c>
      <c r="K592" s="3" t="s">
        <v>37</v>
      </c>
      <c r="L592" s="3" t="s">
        <v>81</v>
      </c>
      <c r="M592" s="3" t="str">
        <f>IF('Battery exemption sheet'!$P$30&gt;0,'Battery exemption sheet'!$P$30," ")</f>
        <v xml:space="preserve"> </v>
      </c>
      <c r="N592" s="6"/>
      <c r="O592" s="7" t="s">
        <v>52</v>
      </c>
    </row>
    <row r="593" spans="8:15" x14ac:dyDescent="0.35">
      <c r="H593" s="14" t="str">
        <f t="shared" si="9"/>
        <v xml:space="preserve">YesLithium_titanateStandaloneSingle_cell </v>
      </c>
      <c r="I593" s="3" t="s">
        <v>16</v>
      </c>
      <c r="J593" s="2" t="s">
        <v>88</v>
      </c>
      <c r="K593" s="3" t="s">
        <v>9</v>
      </c>
      <c r="L593" s="3" t="s">
        <v>81</v>
      </c>
      <c r="M593" s="3" t="str">
        <f>IF('Battery exemption sheet'!$P$30&gt;0,'Battery exemption sheet'!$P$30," ")</f>
        <v xml:space="preserve"> </v>
      </c>
      <c r="N593" s="6"/>
      <c r="O593" s="7" t="s">
        <v>52</v>
      </c>
    </row>
    <row r="594" spans="8:15" x14ac:dyDescent="0.35">
      <c r="H594" s="14" t="str">
        <f t="shared" si="9"/>
        <v xml:space="preserve">Yes_18650_In equipmentSingle_cell </v>
      </c>
      <c r="I594" s="3" t="s">
        <v>16</v>
      </c>
      <c r="J594" s="3" t="s">
        <v>78</v>
      </c>
      <c r="K594" s="3" t="s">
        <v>35</v>
      </c>
      <c r="L594" s="3" t="s">
        <v>81</v>
      </c>
      <c r="M594" s="3" t="str">
        <f>IF('Battery exemption sheet'!$P$30&gt;0,'Battery exemption sheet'!$P$30," ")</f>
        <v xml:space="preserve"> </v>
      </c>
      <c r="N594" s="6"/>
      <c r="O594" s="7" t="s">
        <v>52</v>
      </c>
    </row>
    <row r="595" spans="8:15" x14ac:dyDescent="0.35">
      <c r="H595" s="14" t="str">
        <f t="shared" si="9"/>
        <v xml:space="preserve">Yes_18650_With equipmentSingle_cell </v>
      </c>
      <c r="I595" s="3" t="s">
        <v>16</v>
      </c>
      <c r="J595" s="3" t="s">
        <v>78</v>
      </c>
      <c r="K595" s="3" t="s">
        <v>37</v>
      </c>
      <c r="L595" s="3" t="s">
        <v>81</v>
      </c>
      <c r="M595" s="3" t="str">
        <f>IF('Battery exemption sheet'!$P$30&gt;0,'Battery exemption sheet'!$P$30," ")</f>
        <v xml:space="preserve"> </v>
      </c>
      <c r="N595" s="6"/>
      <c r="O595" s="7" t="s">
        <v>52</v>
      </c>
    </row>
    <row r="596" spans="8:15" x14ac:dyDescent="0.35">
      <c r="H596" s="14" t="str">
        <f t="shared" si="9"/>
        <v xml:space="preserve">Yes_18650_StandaloneSingle_cell </v>
      </c>
      <c r="I596" s="3" t="s">
        <v>16</v>
      </c>
      <c r="J596" s="3" t="s">
        <v>78</v>
      </c>
      <c r="K596" s="3" t="s">
        <v>9</v>
      </c>
      <c r="L596" s="3" t="s">
        <v>81</v>
      </c>
      <c r="M596" s="3" t="str">
        <f>IF('Battery exemption sheet'!$P$30&gt;0,'Battery exemption sheet'!$P$30," ")</f>
        <v xml:space="preserve"> </v>
      </c>
      <c r="N596" s="6"/>
      <c r="O596" s="7" t="s">
        <v>52</v>
      </c>
    </row>
    <row r="597" spans="8:15" x14ac:dyDescent="0.35">
      <c r="H597" s="14" t="str">
        <f t="shared" si="9"/>
        <v xml:space="preserve">YesLithium_IonIn equipmentSingle_cell </v>
      </c>
      <c r="I597" s="3" t="s">
        <v>16</v>
      </c>
      <c r="J597" s="2" t="s">
        <v>79</v>
      </c>
      <c r="K597" s="3" t="s">
        <v>35</v>
      </c>
      <c r="L597" s="3" t="s">
        <v>81</v>
      </c>
      <c r="M597" s="3" t="str">
        <f>IF('Battery exemption sheet'!$P$31&gt;0,'Battery exemption sheet'!$P$31," ")</f>
        <v xml:space="preserve"> </v>
      </c>
      <c r="N597" s="6"/>
      <c r="O597" s="7" t="s">
        <v>52</v>
      </c>
    </row>
    <row r="598" spans="8:15" x14ac:dyDescent="0.35">
      <c r="H598" s="14" t="str">
        <f t="shared" si="9"/>
        <v xml:space="preserve">YesLithium_IonWith equipmentSingle_cell </v>
      </c>
      <c r="I598" s="3" t="s">
        <v>16</v>
      </c>
      <c r="J598" s="2" t="s">
        <v>79</v>
      </c>
      <c r="K598" s="3" t="s">
        <v>37</v>
      </c>
      <c r="L598" s="3" t="s">
        <v>81</v>
      </c>
      <c r="M598" s="3" t="str">
        <f>IF('Battery exemption sheet'!$P$31&gt;0,'Battery exemption sheet'!$P$31," ")</f>
        <v xml:space="preserve"> </v>
      </c>
      <c r="N598" s="6"/>
      <c r="O598" s="7" t="s">
        <v>52</v>
      </c>
    </row>
    <row r="599" spans="8:15" x14ac:dyDescent="0.35">
      <c r="H599" s="14" t="str">
        <f t="shared" si="9"/>
        <v xml:space="preserve">YesLithium_IonStandaloneSingle_cell </v>
      </c>
      <c r="I599" s="3" t="s">
        <v>16</v>
      </c>
      <c r="J599" s="2" t="s">
        <v>79</v>
      </c>
      <c r="K599" s="3" t="s">
        <v>9</v>
      </c>
      <c r="L599" s="3" t="s">
        <v>81</v>
      </c>
      <c r="M599" s="3" t="str">
        <f>IF('Battery exemption sheet'!$P$31&gt;0,'Battery exemption sheet'!$P$31," ")</f>
        <v xml:space="preserve"> </v>
      </c>
      <c r="N599" s="6"/>
      <c r="O599" s="7" t="s">
        <v>52</v>
      </c>
    </row>
    <row r="600" spans="8:15" x14ac:dyDescent="0.35">
      <c r="H600" s="14" t="str">
        <f t="shared" si="9"/>
        <v xml:space="preserve">YesLithium_PolymerIn equipmentSingle_cell </v>
      </c>
      <c r="I600" s="3" t="s">
        <v>16</v>
      </c>
      <c r="J600" s="2" t="s">
        <v>85</v>
      </c>
      <c r="K600" s="3" t="s">
        <v>35</v>
      </c>
      <c r="L600" s="3" t="s">
        <v>81</v>
      </c>
      <c r="M600" s="3" t="str">
        <f>IF('Battery exemption sheet'!$P$31&gt;0,'Battery exemption sheet'!$P$31," ")</f>
        <v xml:space="preserve"> </v>
      </c>
      <c r="N600" s="6"/>
      <c r="O600" s="7" t="s">
        <v>52</v>
      </c>
    </row>
    <row r="601" spans="8:15" x14ac:dyDescent="0.35">
      <c r="H601" s="14" t="str">
        <f t="shared" si="9"/>
        <v xml:space="preserve">YesLithium_PolymerWith equipmentSingle_cell </v>
      </c>
      <c r="I601" s="3" t="s">
        <v>16</v>
      </c>
      <c r="J601" s="2" t="s">
        <v>85</v>
      </c>
      <c r="K601" s="3" t="s">
        <v>37</v>
      </c>
      <c r="L601" s="3" t="s">
        <v>81</v>
      </c>
      <c r="M601" s="3" t="str">
        <f>IF('Battery exemption sheet'!$P$31&gt;0,'Battery exemption sheet'!$P$31," ")</f>
        <v xml:space="preserve"> </v>
      </c>
      <c r="N601" s="6"/>
      <c r="O601" s="7" t="s">
        <v>52</v>
      </c>
    </row>
    <row r="602" spans="8:15" x14ac:dyDescent="0.35">
      <c r="H602" s="14" t="str">
        <f t="shared" si="9"/>
        <v xml:space="preserve">YesLithium_PolymerStandaloneSingle_cell </v>
      </c>
      <c r="I602" s="3" t="s">
        <v>16</v>
      </c>
      <c r="J602" s="2" t="s">
        <v>85</v>
      </c>
      <c r="K602" s="3" t="s">
        <v>9</v>
      </c>
      <c r="L602" s="3" t="s">
        <v>81</v>
      </c>
      <c r="M602" s="3" t="str">
        <f>IF('Battery exemption sheet'!$P$31&gt;0,'Battery exemption sheet'!$P$31," ")</f>
        <v xml:space="preserve"> </v>
      </c>
      <c r="N602" s="6"/>
      <c r="O602" s="7" t="s">
        <v>52</v>
      </c>
    </row>
    <row r="603" spans="8:15" x14ac:dyDescent="0.35">
      <c r="H603" s="14" t="str">
        <f t="shared" si="9"/>
        <v xml:space="preserve">YesLithium_cobalt_oxideIn equipmentSingle_cell </v>
      </c>
      <c r="I603" s="3" t="s">
        <v>16</v>
      </c>
      <c r="J603" s="2" t="s">
        <v>84</v>
      </c>
      <c r="K603" s="3" t="s">
        <v>35</v>
      </c>
      <c r="L603" s="3" t="s">
        <v>81</v>
      </c>
      <c r="M603" s="3" t="str">
        <f>IF('Battery exemption sheet'!$P$31&gt;0,'Battery exemption sheet'!$P$31," ")</f>
        <v xml:space="preserve"> </v>
      </c>
      <c r="N603" s="6"/>
      <c r="O603" s="7" t="s">
        <v>52</v>
      </c>
    </row>
    <row r="604" spans="8:15" x14ac:dyDescent="0.35">
      <c r="H604" s="14" t="str">
        <f t="shared" si="9"/>
        <v xml:space="preserve">YesLithium_cobalt_oxideWith equipmentSingle_cell </v>
      </c>
      <c r="I604" s="3" t="s">
        <v>16</v>
      </c>
      <c r="J604" s="2" t="s">
        <v>84</v>
      </c>
      <c r="K604" s="3" t="s">
        <v>37</v>
      </c>
      <c r="L604" s="3" t="s">
        <v>81</v>
      </c>
      <c r="M604" s="3" t="str">
        <f>IF('Battery exemption sheet'!$P$31&gt;0,'Battery exemption sheet'!$P$31," ")</f>
        <v xml:space="preserve"> </v>
      </c>
      <c r="N604" s="6"/>
      <c r="O604" s="7" t="s">
        <v>52</v>
      </c>
    </row>
    <row r="605" spans="8:15" x14ac:dyDescent="0.35">
      <c r="H605" s="14" t="str">
        <f t="shared" si="9"/>
        <v xml:space="preserve">YesLithium_cobalt_oxideStandaloneSingle_cell </v>
      </c>
      <c r="I605" s="3" t="s">
        <v>16</v>
      </c>
      <c r="J605" s="2" t="s">
        <v>84</v>
      </c>
      <c r="K605" s="3" t="s">
        <v>9</v>
      </c>
      <c r="L605" s="3" t="s">
        <v>81</v>
      </c>
      <c r="M605" s="3" t="str">
        <f>IF('Battery exemption sheet'!$P$31&gt;0,'Battery exemption sheet'!$P$31," ")</f>
        <v xml:space="preserve"> </v>
      </c>
      <c r="N605" s="6"/>
      <c r="O605" s="7" t="s">
        <v>52</v>
      </c>
    </row>
    <row r="606" spans="8:15" ht="29" x14ac:dyDescent="0.35">
      <c r="H606" s="14" t="str">
        <f t="shared" si="9"/>
        <v xml:space="preserve">YesLithium_nickel_manganese_cobalt_oxideIn equipmentSingle_cell </v>
      </c>
      <c r="I606" s="3" t="s">
        <v>16</v>
      </c>
      <c r="J606" s="2" t="s">
        <v>87</v>
      </c>
      <c r="K606" s="3" t="s">
        <v>35</v>
      </c>
      <c r="L606" s="3" t="s">
        <v>81</v>
      </c>
      <c r="M606" s="3" t="str">
        <f>IF('Battery exemption sheet'!$P$31&gt;0,'Battery exemption sheet'!$P$31," ")</f>
        <v xml:space="preserve"> </v>
      </c>
      <c r="N606" s="6"/>
      <c r="O606" s="7" t="s">
        <v>52</v>
      </c>
    </row>
    <row r="607" spans="8:15" ht="29" x14ac:dyDescent="0.35">
      <c r="H607" s="14" t="str">
        <f t="shared" si="9"/>
        <v xml:space="preserve">YesLithium_nickel_manganese_cobalt_oxideWith equipmentSingle_cell </v>
      </c>
      <c r="I607" s="3" t="s">
        <v>16</v>
      </c>
      <c r="J607" s="2" t="s">
        <v>87</v>
      </c>
      <c r="K607" s="3" t="s">
        <v>37</v>
      </c>
      <c r="L607" s="3" t="s">
        <v>81</v>
      </c>
      <c r="M607" s="3" t="str">
        <f>IF('Battery exemption sheet'!$P$31&gt;0,'Battery exemption sheet'!$P$31," ")</f>
        <v xml:space="preserve"> </v>
      </c>
      <c r="N607" s="6"/>
      <c r="O607" s="7" t="s">
        <v>52</v>
      </c>
    </row>
    <row r="608" spans="8:15" ht="29" x14ac:dyDescent="0.35">
      <c r="H608" s="14" t="str">
        <f t="shared" si="9"/>
        <v xml:space="preserve">YesLithium_nickel_manganese_cobalt_oxideStandaloneSingle_cell </v>
      </c>
      <c r="I608" s="3" t="s">
        <v>16</v>
      </c>
      <c r="J608" s="2" t="s">
        <v>87</v>
      </c>
      <c r="K608" s="3" t="s">
        <v>9</v>
      </c>
      <c r="L608" s="3" t="s">
        <v>81</v>
      </c>
      <c r="M608" s="3" t="str">
        <f>IF('Battery exemption sheet'!$P$31&gt;0,'Battery exemption sheet'!$P$31," ")</f>
        <v xml:space="preserve"> </v>
      </c>
      <c r="N608" s="6"/>
      <c r="O608" s="7" t="s">
        <v>52</v>
      </c>
    </row>
    <row r="609" spans="8:15" x14ac:dyDescent="0.35">
      <c r="H609" s="14" t="str">
        <f t="shared" si="9"/>
        <v xml:space="preserve">YesLithium_iron_phosphateIn equipmentSingle_cell </v>
      </c>
      <c r="I609" s="3" t="s">
        <v>16</v>
      </c>
      <c r="J609" s="2" t="s">
        <v>86</v>
      </c>
      <c r="K609" s="3" t="s">
        <v>35</v>
      </c>
      <c r="L609" s="3" t="s">
        <v>81</v>
      </c>
      <c r="M609" s="3" t="str">
        <f>IF('Battery exemption sheet'!$P$31&gt;0,'Battery exemption sheet'!$P$31," ")</f>
        <v xml:space="preserve"> </v>
      </c>
      <c r="N609" s="6"/>
      <c r="O609" s="7" t="s">
        <v>52</v>
      </c>
    </row>
    <row r="610" spans="8:15" x14ac:dyDescent="0.35">
      <c r="H610" s="14" t="str">
        <f t="shared" si="9"/>
        <v xml:space="preserve">YesLithium_iron_phosphateWith equipmentSingle_cell </v>
      </c>
      <c r="I610" s="3" t="s">
        <v>16</v>
      </c>
      <c r="J610" s="2" t="s">
        <v>86</v>
      </c>
      <c r="K610" s="3" t="s">
        <v>37</v>
      </c>
      <c r="L610" s="3" t="s">
        <v>81</v>
      </c>
      <c r="M610" s="3" t="str">
        <f>IF('Battery exemption sheet'!$P$31&gt;0,'Battery exemption sheet'!$P$31," ")</f>
        <v xml:space="preserve"> </v>
      </c>
      <c r="N610" s="6"/>
      <c r="O610" s="7" t="s">
        <v>52</v>
      </c>
    </row>
    <row r="611" spans="8:15" x14ac:dyDescent="0.35">
      <c r="H611" s="14" t="str">
        <f t="shared" si="9"/>
        <v xml:space="preserve">YesLithium_iron_phosphateStandaloneSingle_cell </v>
      </c>
      <c r="I611" s="3" t="s">
        <v>16</v>
      </c>
      <c r="J611" s="2" t="s">
        <v>86</v>
      </c>
      <c r="K611" s="3" t="s">
        <v>9</v>
      </c>
      <c r="L611" s="3" t="s">
        <v>81</v>
      </c>
      <c r="M611" s="3" t="str">
        <f>IF('Battery exemption sheet'!$P$31&gt;0,'Battery exemption sheet'!$P$31," ")</f>
        <v xml:space="preserve"> </v>
      </c>
      <c r="N611" s="6"/>
      <c r="O611" s="7" t="s">
        <v>52</v>
      </c>
    </row>
    <row r="612" spans="8:15" x14ac:dyDescent="0.35">
      <c r="H612" s="14" t="str">
        <f t="shared" si="9"/>
        <v xml:space="preserve">YesLithium_titanateIn equipmentSingle_cell </v>
      </c>
      <c r="I612" s="3" t="s">
        <v>16</v>
      </c>
      <c r="J612" s="2" t="s">
        <v>88</v>
      </c>
      <c r="K612" s="3" t="s">
        <v>35</v>
      </c>
      <c r="L612" s="3" t="s">
        <v>81</v>
      </c>
      <c r="M612" s="3" t="str">
        <f>IF('Battery exemption sheet'!$P$31&gt;0,'Battery exemption sheet'!$P$31," ")</f>
        <v xml:space="preserve"> </v>
      </c>
      <c r="N612" s="6"/>
      <c r="O612" s="7" t="s">
        <v>52</v>
      </c>
    </row>
    <row r="613" spans="8:15" x14ac:dyDescent="0.35">
      <c r="H613" s="14" t="str">
        <f t="shared" si="9"/>
        <v xml:space="preserve">YesLithium_titanateWith equipmentSingle_cell </v>
      </c>
      <c r="I613" s="3" t="s">
        <v>16</v>
      </c>
      <c r="J613" s="2" t="s">
        <v>88</v>
      </c>
      <c r="K613" s="3" t="s">
        <v>37</v>
      </c>
      <c r="L613" s="3" t="s">
        <v>81</v>
      </c>
      <c r="M613" s="3" t="str">
        <f>IF('Battery exemption sheet'!$P$31&gt;0,'Battery exemption sheet'!$P$31," ")</f>
        <v xml:space="preserve"> </v>
      </c>
      <c r="N613" s="6"/>
      <c r="O613" s="7" t="s">
        <v>52</v>
      </c>
    </row>
    <row r="614" spans="8:15" x14ac:dyDescent="0.35">
      <c r="H614" s="14" t="str">
        <f t="shared" si="9"/>
        <v xml:space="preserve">YesLithium_titanateStandaloneSingle_cell </v>
      </c>
      <c r="I614" s="3" t="s">
        <v>16</v>
      </c>
      <c r="J614" s="2" t="s">
        <v>88</v>
      </c>
      <c r="K614" s="3" t="s">
        <v>9</v>
      </c>
      <c r="L614" s="3" t="s">
        <v>81</v>
      </c>
      <c r="M614" s="3" t="str">
        <f>IF('Battery exemption sheet'!$P$31&gt;0,'Battery exemption sheet'!$P$31," ")</f>
        <v xml:space="preserve"> </v>
      </c>
      <c r="N614" s="6"/>
      <c r="O614" s="7" t="s">
        <v>52</v>
      </c>
    </row>
    <row r="615" spans="8:15" x14ac:dyDescent="0.35">
      <c r="H615" s="14" t="str">
        <f t="shared" si="9"/>
        <v xml:space="preserve">Yes_18650_In equipmentSingle_cell </v>
      </c>
      <c r="I615" s="3" t="s">
        <v>16</v>
      </c>
      <c r="J615" s="3" t="s">
        <v>78</v>
      </c>
      <c r="K615" s="3" t="s">
        <v>35</v>
      </c>
      <c r="L615" s="3" t="s">
        <v>81</v>
      </c>
      <c r="M615" s="3" t="str">
        <f>IF('Battery exemption sheet'!$P$31&gt;0,'Battery exemption sheet'!$P$31," ")</f>
        <v xml:space="preserve"> </v>
      </c>
      <c r="N615" s="6"/>
      <c r="O615" s="7" t="s">
        <v>52</v>
      </c>
    </row>
    <row r="616" spans="8:15" x14ac:dyDescent="0.35">
      <c r="H616" s="14" t="str">
        <f t="shared" ref="H616:H679" si="10">I616&amp;J616&amp;K616&amp;L616&amp;M616&amp;N616</f>
        <v xml:space="preserve">Yes_18650_With equipmentSingle_cell </v>
      </c>
      <c r="I616" s="3" t="s">
        <v>16</v>
      </c>
      <c r="J616" s="3" t="s">
        <v>78</v>
      </c>
      <c r="K616" s="3" t="s">
        <v>37</v>
      </c>
      <c r="L616" s="3" t="s">
        <v>81</v>
      </c>
      <c r="M616" s="3" t="str">
        <f>IF('Battery exemption sheet'!$P$31&gt;0,'Battery exemption sheet'!$P$31," ")</f>
        <v xml:space="preserve"> </v>
      </c>
      <c r="N616" s="6"/>
      <c r="O616" s="7" t="s">
        <v>52</v>
      </c>
    </row>
    <row r="617" spans="8:15" x14ac:dyDescent="0.35">
      <c r="H617" s="14" t="str">
        <f t="shared" si="10"/>
        <v xml:space="preserve">Yes_18650_StandaloneSingle_cell </v>
      </c>
      <c r="I617" s="3" t="s">
        <v>16</v>
      </c>
      <c r="J617" s="3" t="s">
        <v>78</v>
      </c>
      <c r="K617" s="3" t="s">
        <v>9</v>
      </c>
      <c r="L617" s="3" t="s">
        <v>81</v>
      </c>
      <c r="M617" s="3" t="str">
        <f>IF('Battery exemption sheet'!$P$31&gt;0,'Battery exemption sheet'!$P$31," ")</f>
        <v xml:space="preserve"> </v>
      </c>
      <c r="N617" s="6"/>
      <c r="O617" s="7" t="s">
        <v>52</v>
      </c>
    </row>
    <row r="618" spans="8:15" x14ac:dyDescent="0.35">
      <c r="H618" s="14" t="str">
        <f t="shared" si="10"/>
        <v xml:space="preserve">YesLithium_IonIn equipmentSingle_cell </v>
      </c>
      <c r="I618" s="3" t="s">
        <v>16</v>
      </c>
      <c r="J618" s="2" t="s">
        <v>79</v>
      </c>
      <c r="K618" s="3" t="s">
        <v>35</v>
      </c>
      <c r="L618" s="3" t="s">
        <v>81</v>
      </c>
      <c r="M618" s="3" t="str">
        <f>IF('Battery exemption sheet'!$P$32&gt;0,'Battery exemption sheet'!$P$32," ")</f>
        <v xml:space="preserve"> </v>
      </c>
      <c r="N618" s="6"/>
      <c r="O618" s="7" t="s">
        <v>52</v>
      </c>
    </row>
    <row r="619" spans="8:15" x14ac:dyDescent="0.35">
      <c r="H619" s="14" t="str">
        <f t="shared" si="10"/>
        <v xml:space="preserve">YesLithium_IonWith equipmentSingle_cell </v>
      </c>
      <c r="I619" s="3" t="s">
        <v>16</v>
      </c>
      <c r="J619" s="2" t="s">
        <v>79</v>
      </c>
      <c r="K619" s="3" t="s">
        <v>37</v>
      </c>
      <c r="L619" s="3" t="s">
        <v>81</v>
      </c>
      <c r="M619" s="3" t="str">
        <f>IF('Battery exemption sheet'!$P$32&gt;0,'Battery exemption sheet'!$P$32," ")</f>
        <v xml:space="preserve"> </v>
      </c>
      <c r="N619" s="6"/>
      <c r="O619" s="7" t="s">
        <v>52</v>
      </c>
    </row>
    <row r="620" spans="8:15" x14ac:dyDescent="0.35">
      <c r="H620" s="14" t="str">
        <f t="shared" si="10"/>
        <v xml:space="preserve">YesLithium_IonStandaloneSingle_cell </v>
      </c>
      <c r="I620" s="3" t="s">
        <v>16</v>
      </c>
      <c r="J620" s="2" t="s">
        <v>79</v>
      </c>
      <c r="K620" s="3" t="s">
        <v>9</v>
      </c>
      <c r="L620" s="3" t="s">
        <v>81</v>
      </c>
      <c r="M620" s="3" t="str">
        <f>IF('Battery exemption sheet'!$P$32&gt;0,'Battery exemption sheet'!$P$32," ")</f>
        <v xml:space="preserve"> </v>
      </c>
      <c r="N620" s="6"/>
      <c r="O620" s="7" t="s">
        <v>52</v>
      </c>
    </row>
    <row r="621" spans="8:15" x14ac:dyDescent="0.35">
      <c r="H621" s="14" t="str">
        <f t="shared" si="10"/>
        <v xml:space="preserve">YesLithium_PolymerIn equipmentSingle_cell </v>
      </c>
      <c r="I621" s="3" t="s">
        <v>16</v>
      </c>
      <c r="J621" s="2" t="s">
        <v>85</v>
      </c>
      <c r="K621" s="3" t="s">
        <v>35</v>
      </c>
      <c r="L621" s="3" t="s">
        <v>81</v>
      </c>
      <c r="M621" s="3" t="str">
        <f>IF('Battery exemption sheet'!$P$32&gt;0,'Battery exemption sheet'!$P$32," ")</f>
        <v xml:space="preserve"> </v>
      </c>
      <c r="N621" s="6"/>
      <c r="O621" s="7" t="s">
        <v>52</v>
      </c>
    </row>
    <row r="622" spans="8:15" x14ac:dyDescent="0.35">
      <c r="H622" s="14" t="str">
        <f t="shared" si="10"/>
        <v xml:space="preserve">YesLithium_PolymerWith equipmentSingle_cell </v>
      </c>
      <c r="I622" s="3" t="s">
        <v>16</v>
      </c>
      <c r="J622" s="2" t="s">
        <v>85</v>
      </c>
      <c r="K622" s="3" t="s">
        <v>37</v>
      </c>
      <c r="L622" s="3" t="s">
        <v>81</v>
      </c>
      <c r="M622" s="3" t="str">
        <f>IF('Battery exemption sheet'!$P$32&gt;0,'Battery exemption sheet'!$P$32," ")</f>
        <v xml:space="preserve"> </v>
      </c>
      <c r="N622" s="6"/>
      <c r="O622" s="7" t="s">
        <v>52</v>
      </c>
    </row>
    <row r="623" spans="8:15" x14ac:dyDescent="0.35">
      <c r="H623" s="14" t="str">
        <f t="shared" si="10"/>
        <v xml:space="preserve">YesLithium_PolymerStandaloneSingle_cell </v>
      </c>
      <c r="I623" s="3" t="s">
        <v>16</v>
      </c>
      <c r="J623" s="2" t="s">
        <v>85</v>
      </c>
      <c r="K623" s="3" t="s">
        <v>9</v>
      </c>
      <c r="L623" s="3" t="s">
        <v>81</v>
      </c>
      <c r="M623" s="3" t="str">
        <f>IF('Battery exemption sheet'!$P$32&gt;0,'Battery exemption sheet'!$P$32," ")</f>
        <v xml:space="preserve"> </v>
      </c>
      <c r="N623" s="6"/>
      <c r="O623" s="7" t="s">
        <v>52</v>
      </c>
    </row>
    <row r="624" spans="8:15" x14ac:dyDescent="0.35">
      <c r="H624" s="14" t="str">
        <f t="shared" si="10"/>
        <v xml:space="preserve">YesLithium_cobalt_oxideIn equipmentSingle_cell </v>
      </c>
      <c r="I624" s="3" t="s">
        <v>16</v>
      </c>
      <c r="J624" s="2" t="s">
        <v>84</v>
      </c>
      <c r="K624" s="3" t="s">
        <v>35</v>
      </c>
      <c r="L624" s="3" t="s">
        <v>81</v>
      </c>
      <c r="M624" s="3" t="str">
        <f>IF('Battery exemption sheet'!$P$32&gt;0,'Battery exemption sheet'!$P$32," ")</f>
        <v xml:space="preserve"> </v>
      </c>
      <c r="N624" s="6"/>
      <c r="O624" s="7" t="s">
        <v>52</v>
      </c>
    </row>
    <row r="625" spans="8:15" x14ac:dyDescent="0.35">
      <c r="H625" s="14" t="str">
        <f t="shared" si="10"/>
        <v xml:space="preserve">YesLithium_cobalt_oxideWith equipmentSingle_cell </v>
      </c>
      <c r="I625" s="3" t="s">
        <v>16</v>
      </c>
      <c r="J625" s="2" t="s">
        <v>84</v>
      </c>
      <c r="K625" s="3" t="s">
        <v>37</v>
      </c>
      <c r="L625" s="3" t="s">
        <v>81</v>
      </c>
      <c r="M625" s="3" t="str">
        <f>IF('Battery exemption sheet'!$P$32&gt;0,'Battery exemption sheet'!$P$32," ")</f>
        <v xml:space="preserve"> </v>
      </c>
      <c r="N625" s="6"/>
      <c r="O625" s="7" t="s">
        <v>52</v>
      </c>
    </row>
    <row r="626" spans="8:15" x14ac:dyDescent="0.35">
      <c r="H626" s="14" t="str">
        <f t="shared" si="10"/>
        <v xml:space="preserve">YesLithium_cobalt_oxideStandaloneSingle_cell </v>
      </c>
      <c r="I626" s="3" t="s">
        <v>16</v>
      </c>
      <c r="J626" s="2" t="s">
        <v>84</v>
      </c>
      <c r="K626" s="3" t="s">
        <v>9</v>
      </c>
      <c r="L626" s="3" t="s">
        <v>81</v>
      </c>
      <c r="M626" s="3" t="str">
        <f>IF('Battery exemption sheet'!$P$32&gt;0,'Battery exemption sheet'!$P$32," ")</f>
        <v xml:space="preserve"> </v>
      </c>
      <c r="N626" s="6"/>
      <c r="O626" s="7" t="s">
        <v>52</v>
      </c>
    </row>
    <row r="627" spans="8:15" ht="29" x14ac:dyDescent="0.35">
      <c r="H627" s="14" t="str">
        <f t="shared" si="10"/>
        <v xml:space="preserve">YesLithium_nickel_manganese_cobalt_oxideIn equipmentSingle_cell </v>
      </c>
      <c r="I627" s="3" t="s">
        <v>16</v>
      </c>
      <c r="J627" s="2" t="s">
        <v>87</v>
      </c>
      <c r="K627" s="3" t="s">
        <v>35</v>
      </c>
      <c r="L627" s="3" t="s">
        <v>81</v>
      </c>
      <c r="M627" s="3" t="str">
        <f>IF('Battery exemption sheet'!$P$32&gt;0,'Battery exemption sheet'!$P$32," ")</f>
        <v xml:space="preserve"> </v>
      </c>
      <c r="N627" s="6"/>
      <c r="O627" s="7" t="s">
        <v>52</v>
      </c>
    </row>
    <row r="628" spans="8:15" ht="29" x14ac:dyDescent="0.35">
      <c r="H628" s="14" t="str">
        <f t="shared" si="10"/>
        <v xml:space="preserve">YesLithium_nickel_manganese_cobalt_oxideWith equipmentSingle_cell </v>
      </c>
      <c r="I628" s="3" t="s">
        <v>16</v>
      </c>
      <c r="J628" s="2" t="s">
        <v>87</v>
      </c>
      <c r="K628" s="3" t="s">
        <v>37</v>
      </c>
      <c r="L628" s="3" t="s">
        <v>81</v>
      </c>
      <c r="M628" s="3" t="str">
        <f>IF('Battery exemption sheet'!$P$32&gt;0,'Battery exemption sheet'!$P$32," ")</f>
        <v xml:space="preserve"> </v>
      </c>
      <c r="N628" s="6"/>
      <c r="O628" s="7" t="s">
        <v>52</v>
      </c>
    </row>
    <row r="629" spans="8:15" ht="29" x14ac:dyDescent="0.35">
      <c r="H629" s="14" t="str">
        <f t="shared" si="10"/>
        <v xml:space="preserve">YesLithium_nickel_manganese_cobalt_oxideStandaloneSingle_cell </v>
      </c>
      <c r="I629" s="3" t="s">
        <v>16</v>
      </c>
      <c r="J629" s="2" t="s">
        <v>87</v>
      </c>
      <c r="K629" s="3" t="s">
        <v>9</v>
      </c>
      <c r="L629" s="3" t="s">
        <v>81</v>
      </c>
      <c r="M629" s="3" t="str">
        <f>IF('Battery exemption sheet'!$P$32&gt;0,'Battery exemption sheet'!$P$32," ")</f>
        <v xml:space="preserve"> </v>
      </c>
      <c r="N629" s="6"/>
      <c r="O629" s="7" t="s">
        <v>52</v>
      </c>
    </row>
    <row r="630" spans="8:15" x14ac:dyDescent="0.35">
      <c r="H630" s="14" t="str">
        <f t="shared" si="10"/>
        <v xml:space="preserve">YesLithium_iron_phosphateIn equipmentSingle_cell </v>
      </c>
      <c r="I630" s="3" t="s">
        <v>16</v>
      </c>
      <c r="J630" s="2" t="s">
        <v>86</v>
      </c>
      <c r="K630" s="3" t="s">
        <v>35</v>
      </c>
      <c r="L630" s="3" t="s">
        <v>81</v>
      </c>
      <c r="M630" s="3" t="str">
        <f>IF('Battery exemption sheet'!$P$32&gt;0,'Battery exemption sheet'!$P$32," ")</f>
        <v xml:space="preserve"> </v>
      </c>
      <c r="N630" s="6"/>
      <c r="O630" s="7" t="s">
        <v>52</v>
      </c>
    </row>
    <row r="631" spans="8:15" x14ac:dyDescent="0.35">
      <c r="H631" s="14" t="str">
        <f t="shared" si="10"/>
        <v xml:space="preserve">YesLithium_iron_phosphateWith equipmentSingle_cell </v>
      </c>
      <c r="I631" s="3" t="s">
        <v>16</v>
      </c>
      <c r="J631" s="2" t="s">
        <v>86</v>
      </c>
      <c r="K631" s="3" t="s">
        <v>37</v>
      </c>
      <c r="L631" s="3" t="s">
        <v>81</v>
      </c>
      <c r="M631" s="3" t="str">
        <f>IF('Battery exemption sheet'!$P$32&gt;0,'Battery exemption sheet'!$P$32," ")</f>
        <v xml:space="preserve"> </v>
      </c>
      <c r="N631" s="6"/>
      <c r="O631" s="7" t="s">
        <v>52</v>
      </c>
    </row>
    <row r="632" spans="8:15" x14ac:dyDescent="0.35">
      <c r="H632" s="14" t="str">
        <f t="shared" si="10"/>
        <v xml:space="preserve">YesLithium_iron_phosphateStandaloneSingle_cell </v>
      </c>
      <c r="I632" s="3" t="s">
        <v>16</v>
      </c>
      <c r="J632" s="2" t="s">
        <v>86</v>
      </c>
      <c r="K632" s="3" t="s">
        <v>9</v>
      </c>
      <c r="L632" s="3" t="s">
        <v>81</v>
      </c>
      <c r="M632" s="3" t="str">
        <f>IF('Battery exemption sheet'!$P$32&gt;0,'Battery exemption sheet'!$P$32," ")</f>
        <v xml:space="preserve"> </v>
      </c>
      <c r="N632" s="6"/>
      <c r="O632" s="7" t="s">
        <v>52</v>
      </c>
    </row>
    <row r="633" spans="8:15" x14ac:dyDescent="0.35">
      <c r="H633" s="14" t="str">
        <f t="shared" si="10"/>
        <v xml:space="preserve">YesLithium_titanateIn equipmentSingle_cell </v>
      </c>
      <c r="I633" s="3" t="s">
        <v>16</v>
      </c>
      <c r="J633" s="2" t="s">
        <v>88</v>
      </c>
      <c r="K633" s="3" t="s">
        <v>35</v>
      </c>
      <c r="L633" s="3" t="s">
        <v>81</v>
      </c>
      <c r="M633" s="3" t="str">
        <f>IF('Battery exemption sheet'!$P$32&gt;0,'Battery exemption sheet'!$P$32," ")</f>
        <v xml:space="preserve"> </v>
      </c>
      <c r="N633" s="6"/>
      <c r="O633" s="7" t="s">
        <v>52</v>
      </c>
    </row>
    <row r="634" spans="8:15" x14ac:dyDescent="0.35">
      <c r="H634" s="14" t="str">
        <f t="shared" si="10"/>
        <v xml:space="preserve">YesLithium_titanateWith equipmentSingle_cell </v>
      </c>
      <c r="I634" s="3" t="s">
        <v>16</v>
      </c>
      <c r="J634" s="2" t="s">
        <v>88</v>
      </c>
      <c r="K634" s="3" t="s">
        <v>37</v>
      </c>
      <c r="L634" s="3" t="s">
        <v>81</v>
      </c>
      <c r="M634" s="3" t="str">
        <f>IF('Battery exemption sheet'!$P$32&gt;0,'Battery exemption sheet'!$P$32," ")</f>
        <v xml:space="preserve"> </v>
      </c>
      <c r="N634" s="6"/>
      <c r="O634" s="7" t="s">
        <v>52</v>
      </c>
    </row>
    <row r="635" spans="8:15" x14ac:dyDescent="0.35">
      <c r="H635" s="14" t="str">
        <f t="shared" si="10"/>
        <v xml:space="preserve">YesLithium_titanateStandaloneSingle_cell </v>
      </c>
      <c r="I635" s="3" t="s">
        <v>16</v>
      </c>
      <c r="J635" s="2" t="s">
        <v>88</v>
      </c>
      <c r="K635" s="3" t="s">
        <v>9</v>
      </c>
      <c r="L635" s="3" t="s">
        <v>81</v>
      </c>
      <c r="M635" s="3" t="str">
        <f>IF('Battery exemption sheet'!$P$32&gt;0,'Battery exemption sheet'!$P$32," ")</f>
        <v xml:space="preserve"> </v>
      </c>
      <c r="N635" s="6"/>
      <c r="O635" s="7" t="s">
        <v>52</v>
      </c>
    </row>
    <row r="636" spans="8:15" x14ac:dyDescent="0.35">
      <c r="H636" s="14" t="str">
        <f t="shared" si="10"/>
        <v xml:space="preserve">Yes_18650_In equipmentSingle_cell </v>
      </c>
      <c r="I636" s="3" t="s">
        <v>16</v>
      </c>
      <c r="J636" s="3" t="s">
        <v>78</v>
      </c>
      <c r="K636" s="3" t="s">
        <v>35</v>
      </c>
      <c r="L636" s="3" t="s">
        <v>81</v>
      </c>
      <c r="M636" s="3" t="str">
        <f>IF('Battery exemption sheet'!$P$32&gt;0,'Battery exemption sheet'!$P$32," ")</f>
        <v xml:space="preserve"> </v>
      </c>
      <c r="N636" s="6"/>
      <c r="O636" s="7" t="s">
        <v>52</v>
      </c>
    </row>
    <row r="637" spans="8:15" x14ac:dyDescent="0.35">
      <c r="H637" s="14" t="str">
        <f t="shared" si="10"/>
        <v xml:space="preserve">Yes_18650_With equipmentSingle_cell </v>
      </c>
      <c r="I637" s="3" t="s">
        <v>16</v>
      </c>
      <c r="J637" s="3" t="s">
        <v>78</v>
      </c>
      <c r="K637" s="3" t="s">
        <v>37</v>
      </c>
      <c r="L637" s="3" t="s">
        <v>81</v>
      </c>
      <c r="M637" s="3" t="str">
        <f>IF('Battery exemption sheet'!$P$32&gt;0,'Battery exemption sheet'!$P$32," ")</f>
        <v xml:space="preserve"> </v>
      </c>
      <c r="N637" s="6"/>
      <c r="O637" s="7" t="s">
        <v>52</v>
      </c>
    </row>
    <row r="638" spans="8:15" x14ac:dyDescent="0.35">
      <c r="H638" s="14" t="str">
        <f t="shared" si="10"/>
        <v xml:space="preserve">Yes_18650_StandaloneSingle_cell </v>
      </c>
      <c r="I638" s="3" t="s">
        <v>16</v>
      </c>
      <c r="J638" s="3" t="s">
        <v>78</v>
      </c>
      <c r="K638" s="3" t="s">
        <v>9</v>
      </c>
      <c r="L638" s="3" t="s">
        <v>81</v>
      </c>
      <c r="M638" s="3" t="str">
        <f>IF('Battery exemption sheet'!$P$32&gt;0,'Battery exemption sheet'!$P$32," ")</f>
        <v xml:space="preserve"> </v>
      </c>
      <c r="N638" s="6"/>
      <c r="O638" s="7" t="s">
        <v>52</v>
      </c>
    </row>
    <row r="639" spans="8:15" x14ac:dyDescent="0.35">
      <c r="H639" s="14" t="str">
        <f t="shared" si="10"/>
        <v xml:space="preserve">YesLithium_IonIn equipmentMultiple_cells </v>
      </c>
      <c r="I639" s="3" t="s">
        <v>16</v>
      </c>
      <c r="J639" s="2" t="s">
        <v>79</v>
      </c>
      <c r="K639" s="3" t="s">
        <v>35</v>
      </c>
      <c r="L639" s="3" t="s">
        <v>82</v>
      </c>
      <c r="M639" s="3" t="str">
        <f>IF('Battery exemption sheet'!$P$14&gt;0,'Battery exemption sheet'!$P$14," ")</f>
        <v xml:space="preserve"> </v>
      </c>
      <c r="N639" s="6"/>
      <c r="O639" s="7" t="s">
        <v>52</v>
      </c>
    </row>
    <row r="640" spans="8:15" x14ac:dyDescent="0.35">
      <c r="H640" s="14" t="str">
        <f t="shared" si="10"/>
        <v xml:space="preserve">YesLithium_IonWith equipmentMultiple_cells </v>
      </c>
      <c r="I640" s="3" t="s">
        <v>16</v>
      </c>
      <c r="J640" s="2" t="s">
        <v>79</v>
      </c>
      <c r="K640" s="3" t="s">
        <v>37</v>
      </c>
      <c r="L640" s="3" t="s">
        <v>82</v>
      </c>
      <c r="M640" s="3" t="str">
        <f>IF('Battery exemption sheet'!$P$14&gt;0,'Battery exemption sheet'!$P$14," ")</f>
        <v xml:space="preserve"> </v>
      </c>
      <c r="N640" s="6"/>
      <c r="O640" s="7" t="s">
        <v>52</v>
      </c>
    </row>
    <row r="641" spans="8:15" x14ac:dyDescent="0.35">
      <c r="H641" s="14" t="str">
        <f t="shared" si="10"/>
        <v xml:space="preserve">YesLithium_IonStandaloneMultiple_cells </v>
      </c>
      <c r="I641" s="3" t="s">
        <v>16</v>
      </c>
      <c r="J641" s="2" t="s">
        <v>79</v>
      </c>
      <c r="K641" s="3" t="s">
        <v>9</v>
      </c>
      <c r="L641" s="3" t="s">
        <v>82</v>
      </c>
      <c r="M641" s="3" t="str">
        <f>IF('Battery exemption sheet'!$P$14&gt;0,'Battery exemption sheet'!$P$14," ")</f>
        <v xml:space="preserve"> </v>
      </c>
      <c r="N641" s="6"/>
      <c r="O641" s="7" t="s">
        <v>52</v>
      </c>
    </row>
    <row r="642" spans="8:15" x14ac:dyDescent="0.35">
      <c r="H642" s="14" t="str">
        <f t="shared" si="10"/>
        <v xml:space="preserve">YesLithium_PolymerIn equipmentMultiple_cells </v>
      </c>
      <c r="I642" s="3" t="s">
        <v>16</v>
      </c>
      <c r="J642" s="2" t="s">
        <v>85</v>
      </c>
      <c r="K642" s="3" t="s">
        <v>35</v>
      </c>
      <c r="L642" s="3" t="s">
        <v>82</v>
      </c>
      <c r="M642" s="3" t="str">
        <f>IF('Battery exemption sheet'!$P$14&gt;0,'Battery exemption sheet'!$P$14," ")</f>
        <v xml:space="preserve"> </v>
      </c>
      <c r="N642" s="6"/>
      <c r="O642" s="7" t="s">
        <v>52</v>
      </c>
    </row>
    <row r="643" spans="8:15" x14ac:dyDescent="0.35">
      <c r="H643" s="14" t="str">
        <f t="shared" si="10"/>
        <v xml:space="preserve">YesLithium_PolymerWith equipmentMultiple_cells </v>
      </c>
      <c r="I643" s="3" t="s">
        <v>16</v>
      </c>
      <c r="J643" s="2" t="s">
        <v>85</v>
      </c>
      <c r="K643" s="3" t="s">
        <v>37</v>
      </c>
      <c r="L643" s="3" t="s">
        <v>82</v>
      </c>
      <c r="M643" s="3" t="str">
        <f>IF('Battery exemption sheet'!$P$14&gt;0,'Battery exemption sheet'!$P$14," ")</f>
        <v xml:space="preserve"> </v>
      </c>
      <c r="N643" s="6"/>
      <c r="O643" s="7" t="s">
        <v>52</v>
      </c>
    </row>
    <row r="644" spans="8:15" x14ac:dyDescent="0.35">
      <c r="H644" s="14" t="str">
        <f t="shared" si="10"/>
        <v xml:space="preserve">YesLithium_PolymerStandaloneMultiple_cells </v>
      </c>
      <c r="I644" s="3" t="s">
        <v>16</v>
      </c>
      <c r="J644" s="2" t="s">
        <v>85</v>
      </c>
      <c r="K644" s="3" t="s">
        <v>9</v>
      </c>
      <c r="L644" s="3" t="s">
        <v>82</v>
      </c>
      <c r="M644" s="3" t="str">
        <f>IF('Battery exemption sheet'!$P$14&gt;0,'Battery exemption sheet'!$P$14," ")</f>
        <v xml:space="preserve"> </v>
      </c>
      <c r="N644" s="6"/>
      <c r="O644" s="7" t="s">
        <v>52</v>
      </c>
    </row>
    <row r="645" spans="8:15" x14ac:dyDescent="0.35">
      <c r="H645" s="14" t="str">
        <f t="shared" si="10"/>
        <v xml:space="preserve">YesLithium_cobalt_oxideIn equipmentMultiple_cells </v>
      </c>
      <c r="I645" s="3" t="s">
        <v>16</v>
      </c>
      <c r="J645" s="2" t="s">
        <v>84</v>
      </c>
      <c r="K645" s="3" t="s">
        <v>35</v>
      </c>
      <c r="L645" s="3" t="s">
        <v>82</v>
      </c>
      <c r="M645" s="3" t="str">
        <f>IF('Battery exemption sheet'!$P$14&gt;0,'Battery exemption sheet'!$P$14," ")</f>
        <v xml:space="preserve"> </v>
      </c>
      <c r="N645" s="6"/>
      <c r="O645" s="7" t="s">
        <v>52</v>
      </c>
    </row>
    <row r="646" spans="8:15" x14ac:dyDescent="0.35">
      <c r="H646" s="14" t="str">
        <f t="shared" si="10"/>
        <v xml:space="preserve">YesLithium_cobalt_oxideWith equipmentMultiple_cells </v>
      </c>
      <c r="I646" s="3" t="s">
        <v>16</v>
      </c>
      <c r="J646" s="2" t="s">
        <v>84</v>
      </c>
      <c r="K646" s="3" t="s">
        <v>37</v>
      </c>
      <c r="L646" s="3" t="s">
        <v>82</v>
      </c>
      <c r="M646" s="3" t="str">
        <f>IF('Battery exemption sheet'!$P$14&gt;0,'Battery exemption sheet'!$P$14," ")</f>
        <v xml:space="preserve"> </v>
      </c>
      <c r="N646" s="6"/>
      <c r="O646" s="7" t="s">
        <v>52</v>
      </c>
    </row>
    <row r="647" spans="8:15" x14ac:dyDescent="0.35">
      <c r="H647" s="14" t="str">
        <f t="shared" si="10"/>
        <v xml:space="preserve">YesLithium_cobalt_oxideStandaloneMultiple_cells </v>
      </c>
      <c r="I647" s="3" t="s">
        <v>16</v>
      </c>
      <c r="J647" s="2" t="s">
        <v>84</v>
      </c>
      <c r="K647" s="3" t="s">
        <v>9</v>
      </c>
      <c r="L647" s="3" t="s">
        <v>82</v>
      </c>
      <c r="M647" s="3" t="str">
        <f>IF('Battery exemption sheet'!$P$14&gt;0,'Battery exemption sheet'!$P$14," ")</f>
        <v xml:space="preserve"> </v>
      </c>
      <c r="N647" s="6"/>
      <c r="O647" s="7" t="s">
        <v>52</v>
      </c>
    </row>
    <row r="648" spans="8:15" ht="29" x14ac:dyDescent="0.35">
      <c r="H648" s="14" t="str">
        <f t="shared" si="10"/>
        <v xml:space="preserve">YesLithium_nickel_manganese_cobalt_oxideIn equipmentMultiple_cells </v>
      </c>
      <c r="I648" s="3" t="s">
        <v>16</v>
      </c>
      <c r="J648" s="2" t="s">
        <v>87</v>
      </c>
      <c r="K648" s="3" t="s">
        <v>35</v>
      </c>
      <c r="L648" s="3" t="s">
        <v>82</v>
      </c>
      <c r="M648" s="3" t="str">
        <f>IF('Battery exemption sheet'!$P$14&gt;0,'Battery exemption sheet'!$P$14," ")</f>
        <v xml:space="preserve"> </v>
      </c>
      <c r="N648" s="6"/>
      <c r="O648" s="7" t="s">
        <v>52</v>
      </c>
    </row>
    <row r="649" spans="8:15" ht="29" x14ac:dyDescent="0.35">
      <c r="H649" s="14" t="str">
        <f t="shared" si="10"/>
        <v xml:space="preserve">YesLithium_nickel_manganese_cobalt_oxideWith equipmentMultiple_cells </v>
      </c>
      <c r="I649" s="3" t="s">
        <v>16</v>
      </c>
      <c r="J649" s="2" t="s">
        <v>87</v>
      </c>
      <c r="K649" s="3" t="s">
        <v>37</v>
      </c>
      <c r="L649" s="3" t="s">
        <v>82</v>
      </c>
      <c r="M649" s="3" t="str">
        <f>IF('Battery exemption sheet'!$P$14&gt;0,'Battery exemption sheet'!$P$14," ")</f>
        <v xml:space="preserve"> </v>
      </c>
      <c r="N649" s="6"/>
      <c r="O649" s="7" t="s">
        <v>52</v>
      </c>
    </row>
    <row r="650" spans="8:15" ht="29" x14ac:dyDescent="0.35">
      <c r="H650" s="14" t="str">
        <f t="shared" si="10"/>
        <v xml:space="preserve">YesLithium_nickel_manganese_cobalt_oxideStandaloneMultiple_cells </v>
      </c>
      <c r="I650" s="3" t="s">
        <v>16</v>
      </c>
      <c r="J650" s="2" t="s">
        <v>87</v>
      </c>
      <c r="K650" s="3" t="s">
        <v>9</v>
      </c>
      <c r="L650" s="3" t="s">
        <v>82</v>
      </c>
      <c r="M650" s="3" t="str">
        <f>IF('Battery exemption sheet'!$P$14&gt;0,'Battery exemption sheet'!$P$14," ")</f>
        <v xml:space="preserve"> </v>
      </c>
      <c r="N650" s="6"/>
      <c r="O650" s="7" t="s">
        <v>52</v>
      </c>
    </row>
    <row r="651" spans="8:15" x14ac:dyDescent="0.35">
      <c r="H651" s="14" t="str">
        <f t="shared" si="10"/>
        <v xml:space="preserve">YesLithium_iron_phosphateIn equipmentMultiple_cells </v>
      </c>
      <c r="I651" s="3" t="s">
        <v>16</v>
      </c>
      <c r="J651" s="2" t="s">
        <v>86</v>
      </c>
      <c r="K651" s="3" t="s">
        <v>35</v>
      </c>
      <c r="L651" s="3" t="s">
        <v>82</v>
      </c>
      <c r="M651" s="3" t="str">
        <f>IF('Battery exemption sheet'!$P$14&gt;0,'Battery exemption sheet'!$P$14," ")</f>
        <v xml:space="preserve"> </v>
      </c>
      <c r="N651" s="6"/>
      <c r="O651" s="7" t="s">
        <v>52</v>
      </c>
    </row>
    <row r="652" spans="8:15" x14ac:dyDescent="0.35">
      <c r="H652" s="14" t="str">
        <f t="shared" si="10"/>
        <v xml:space="preserve">YesLithium_iron_phosphateWith equipmentMultiple_cells </v>
      </c>
      <c r="I652" s="3" t="s">
        <v>16</v>
      </c>
      <c r="J652" s="2" t="s">
        <v>86</v>
      </c>
      <c r="K652" s="3" t="s">
        <v>37</v>
      </c>
      <c r="L652" s="3" t="s">
        <v>82</v>
      </c>
      <c r="M652" s="3" t="str">
        <f>IF('Battery exemption sheet'!$P$14&gt;0,'Battery exemption sheet'!$P$14," ")</f>
        <v xml:space="preserve"> </v>
      </c>
      <c r="N652" s="6"/>
      <c r="O652" s="7" t="s">
        <v>52</v>
      </c>
    </row>
    <row r="653" spans="8:15" x14ac:dyDescent="0.35">
      <c r="H653" s="14" t="str">
        <f t="shared" si="10"/>
        <v xml:space="preserve">YesLithium_iron_phosphateStandaloneMultiple_cells </v>
      </c>
      <c r="I653" s="3" t="s">
        <v>16</v>
      </c>
      <c r="J653" s="2" t="s">
        <v>86</v>
      </c>
      <c r="K653" s="3" t="s">
        <v>9</v>
      </c>
      <c r="L653" s="3" t="s">
        <v>82</v>
      </c>
      <c r="M653" s="3" t="str">
        <f>IF('Battery exemption sheet'!$P$14&gt;0,'Battery exemption sheet'!$P$14," ")</f>
        <v xml:space="preserve"> </v>
      </c>
      <c r="N653" s="6"/>
      <c r="O653" s="7" t="s">
        <v>52</v>
      </c>
    </row>
    <row r="654" spans="8:15" x14ac:dyDescent="0.35">
      <c r="H654" s="14" t="str">
        <f t="shared" si="10"/>
        <v xml:space="preserve">YesLithium_titanateIn equipmentMultiple_cells </v>
      </c>
      <c r="I654" s="3" t="s">
        <v>16</v>
      </c>
      <c r="J654" s="2" t="s">
        <v>88</v>
      </c>
      <c r="K654" s="3" t="s">
        <v>35</v>
      </c>
      <c r="L654" s="3" t="s">
        <v>82</v>
      </c>
      <c r="M654" s="3" t="str">
        <f>IF('Battery exemption sheet'!$P$14&gt;0,'Battery exemption sheet'!$P$14," ")</f>
        <v xml:space="preserve"> </v>
      </c>
      <c r="N654" s="6"/>
      <c r="O654" s="7" t="s">
        <v>52</v>
      </c>
    </row>
    <row r="655" spans="8:15" x14ac:dyDescent="0.35">
      <c r="H655" s="14" t="str">
        <f t="shared" si="10"/>
        <v xml:space="preserve">YesLithium_titanateWith equipmentMultiple_cells </v>
      </c>
      <c r="I655" s="3" t="s">
        <v>16</v>
      </c>
      <c r="J655" s="2" t="s">
        <v>88</v>
      </c>
      <c r="K655" s="3" t="s">
        <v>37</v>
      </c>
      <c r="L655" s="3" t="s">
        <v>82</v>
      </c>
      <c r="M655" s="3" t="str">
        <f>IF('Battery exemption sheet'!$P$14&gt;0,'Battery exemption sheet'!$P$14," ")</f>
        <v xml:space="preserve"> </v>
      </c>
      <c r="N655" s="6"/>
      <c r="O655" s="7" t="s">
        <v>52</v>
      </c>
    </row>
    <row r="656" spans="8:15" x14ac:dyDescent="0.35">
      <c r="H656" s="14" t="str">
        <f t="shared" si="10"/>
        <v xml:space="preserve">YesLithium_titanateStandaloneMultiple_cells </v>
      </c>
      <c r="I656" s="3" t="s">
        <v>16</v>
      </c>
      <c r="J656" s="2" t="s">
        <v>88</v>
      </c>
      <c r="K656" s="3" t="s">
        <v>9</v>
      </c>
      <c r="L656" s="3" t="s">
        <v>82</v>
      </c>
      <c r="M656" s="3" t="str">
        <f>IF('Battery exemption sheet'!$P$14&gt;0,'Battery exemption sheet'!$P$14," ")</f>
        <v xml:space="preserve"> </v>
      </c>
      <c r="N656" s="6"/>
      <c r="O656" s="7" t="s">
        <v>52</v>
      </c>
    </row>
    <row r="657" spans="8:15" x14ac:dyDescent="0.35">
      <c r="H657" s="14" t="str">
        <f t="shared" si="10"/>
        <v xml:space="preserve">Yes_18650_In equipmentMultiple_cells </v>
      </c>
      <c r="I657" s="3" t="s">
        <v>16</v>
      </c>
      <c r="J657" s="3" t="s">
        <v>78</v>
      </c>
      <c r="K657" s="3" t="s">
        <v>35</v>
      </c>
      <c r="L657" s="3" t="s">
        <v>82</v>
      </c>
      <c r="M657" s="3" t="str">
        <f>IF('Battery exemption sheet'!$P$14&gt;0,'Battery exemption sheet'!$P$14," ")</f>
        <v xml:space="preserve"> </v>
      </c>
      <c r="N657" s="6"/>
      <c r="O657" s="7" t="s">
        <v>52</v>
      </c>
    </row>
    <row r="658" spans="8:15" x14ac:dyDescent="0.35">
      <c r="H658" s="14" t="str">
        <f t="shared" si="10"/>
        <v xml:space="preserve">Yes_18650_With equipmentMultiple_cells </v>
      </c>
      <c r="I658" s="3" t="s">
        <v>16</v>
      </c>
      <c r="J658" s="3" t="s">
        <v>78</v>
      </c>
      <c r="K658" s="3" t="s">
        <v>37</v>
      </c>
      <c r="L658" s="3" t="s">
        <v>82</v>
      </c>
      <c r="M658" s="3" t="str">
        <f>IF('Battery exemption sheet'!$P$14&gt;0,'Battery exemption sheet'!$P$14," ")</f>
        <v xml:space="preserve"> </v>
      </c>
      <c r="N658" s="6"/>
      <c r="O658" s="7" t="s">
        <v>52</v>
      </c>
    </row>
    <row r="659" spans="8:15" x14ac:dyDescent="0.35">
      <c r="H659" s="14" t="str">
        <f t="shared" si="10"/>
        <v xml:space="preserve">Yes_18650_StandaloneMultiple_cells </v>
      </c>
      <c r="I659" s="3" t="s">
        <v>16</v>
      </c>
      <c r="J659" s="3" t="s">
        <v>78</v>
      </c>
      <c r="K659" s="3" t="s">
        <v>9</v>
      </c>
      <c r="L659" s="3" t="s">
        <v>82</v>
      </c>
      <c r="M659" s="3" t="str">
        <f>IF('Battery exemption sheet'!$P$14&gt;0,'Battery exemption sheet'!$P$14," ")</f>
        <v xml:space="preserve"> </v>
      </c>
      <c r="N659" s="6"/>
      <c r="O659" s="7" t="s">
        <v>52</v>
      </c>
    </row>
    <row r="660" spans="8:15" x14ac:dyDescent="0.35">
      <c r="H660" s="14" t="str">
        <f t="shared" si="10"/>
        <v xml:space="preserve">YesLithium_IonIn equipmentMultiple_cells </v>
      </c>
      <c r="I660" s="3" t="s">
        <v>16</v>
      </c>
      <c r="J660" s="2" t="s">
        <v>79</v>
      </c>
      <c r="K660" s="3" t="s">
        <v>35</v>
      </c>
      <c r="L660" s="3" t="s">
        <v>82</v>
      </c>
      <c r="M660" s="3" t="str">
        <f>IF('Battery exemption sheet'!$P$15&gt;0,'Battery exemption sheet'!$P$15," ")</f>
        <v xml:space="preserve"> </v>
      </c>
      <c r="N660" s="6"/>
      <c r="O660" s="7" t="s">
        <v>52</v>
      </c>
    </row>
    <row r="661" spans="8:15" x14ac:dyDescent="0.35">
      <c r="H661" s="14" t="str">
        <f t="shared" si="10"/>
        <v xml:space="preserve">YesLithium_IonWith equipmentMultiple_cells </v>
      </c>
      <c r="I661" s="3" t="s">
        <v>16</v>
      </c>
      <c r="J661" s="2" t="s">
        <v>79</v>
      </c>
      <c r="K661" s="3" t="s">
        <v>37</v>
      </c>
      <c r="L661" s="3" t="s">
        <v>82</v>
      </c>
      <c r="M661" s="3" t="str">
        <f>IF('Battery exemption sheet'!$P$15&gt;0,'Battery exemption sheet'!$P$15," ")</f>
        <v xml:space="preserve"> </v>
      </c>
      <c r="N661" s="6"/>
      <c r="O661" s="7" t="s">
        <v>52</v>
      </c>
    </row>
    <row r="662" spans="8:15" x14ac:dyDescent="0.35">
      <c r="H662" s="14" t="str">
        <f t="shared" si="10"/>
        <v xml:space="preserve">YesLithium_IonStandaloneMultiple_cells </v>
      </c>
      <c r="I662" s="3" t="s">
        <v>16</v>
      </c>
      <c r="J662" s="2" t="s">
        <v>79</v>
      </c>
      <c r="K662" s="3" t="s">
        <v>9</v>
      </c>
      <c r="L662" s="3" t="s">
        <v>82</v>
      </c>
      <c r="M662" s="3" t="str">
        <f>IF('Battery exemption sheet'!$P$15&gt;0,'Battery exemption sheet'!$P$15," ")</f>
        <v xml:space="preserve"> </v>
      </c>
      <c r="N662" s="6"/>
      <c r="O662" s="7" t="s">
        <v>52</v>
      </c>
    </row>
    <row r="663" spans="8:15" x14ac:dyDescent="0.35">
      <c r="H663" s="14" t="str">
        <f t="shared" si="10"/>
        <v xml:space="preserve">YesLithium_PolymerIn equipmentMultiple_cells </v>
      </c>
      <c r="I663" s="3" t="s">
        <v>16</v>
      </c>
      <c r="J663" s="2" t="s">
        <v>85</v>
      </c>
      <c r="K663" s="3" t="s">
        <v>35</v>
      </c>
      <c r="L663" s="3" t="s">
        <v>82</v>
      </c>
      <c r="M663" s="3" t="str">
        <f>IF('Battery exemption sheet'!$P$15&gt;0,'Battery exemption sheet'!$P$15," ")</f>
        <v xml:space="preserve"> </v>
      </c>
      <c r="N663" s="6"/>
      <c r="O663" s="7" t="s">
        <v>52</v>
      </c>
    </row>
    <row r="664" spans="8:15" x14ac:dyDescent="0.35">
      <c r="H664" s="14" t="str">
        <f t="shared" si="10"/>
        <v xml:space="preserve">YesLithium_PolymerWith equipmentMultiple_cells </v>
      </c>
      <c r="I664" s="3" t="s">
        <v>16</v>
      </c>
      <c r="J664" s="2" t="s">
        <v>85</v>
      </c>
      <c r="K664" s="3" t="s">
        <v>37</v>
      </c>
      <c r="L664" s="3" t="s">
        <v>82</v>
      </c>
      <c r="M664" s="3" t="str">
        <f>IF('Battery exemption sheet'!$P$15&gt;0,'Battery exemption sheet'!$P$15," ")</f>
        <v xml:space="preserve"> </v>
      </c>
      <c r="N664" s="6"/>
      <c r="O664" s="7" t="s">
        <v>52</v>
      </c>
    </row>
    <row r="665" spans="8:15" x14ac:dyDescent="0.35">
      <c r="H665" s="14" t="str">
        <f t="shared" si="10"/>
        <v xml:space="preserve">YesLithium_PolymerStandaloneMultiple_cells </v>
      </c>
      <c r="I665" s="3" t="s">
        <v>16</v>
      </c>
      <c r="J665" s="2" t="s">
        <v>85</v>
      </c>
      <c r="K665" s="3" t="s">
        <v>9</v>
      </c>
      <c r="L665" s="3" t="s">
        <v>82</v>
      </c>
      <c r="M665" s="3" t="str">
        <f>IF('Battery exemption sheet'!$P$15&gt;0,'Battery exemption sheet'!$P$15," ")</f>
        <v xml:space="preserve"> </v>
      </c>
      <c r="N665" s="6"/>
      <c r="O665" s="7" t="s">
        <v>52</v>
      </c>
    </row>
    <row r="666" spans="8:15" x14ac:dyDescent="0.35">
      <c r="H666" s="14" t="str">
        <f t="shared" si="10"/>
        <v xml:space="preserve">YesLithium_cobalt_oxideIn equipmentMultiple_cells </v>
      </c>
      <c r="I666" s="3" t="s">
        <v>16</v>
      </c>
      <c r="J666" s="2" t="s">
        <v>84</v>
      </c>
      <c r="K666" s="3" t="s">
        <v>35</v>
      </c>
      <c r="L666" s="3" t="s">
        <v>82</v>
      </c>
      <c r="M666" s="3" t="str">
        <f>IF('Battery exemption sheet'!$P$15&gt;0,'Battery exemption sheet'!$P$15," ")</f>
        <v xml:space="preserve"> </v>
      </c>
      <c r="N666" s="6"/>
      <c r="O666" s="7" t="s">
        <v>52</v>
      </c>
    </row>
    <row r="667" spans="8:15" x14ac:dyDescent="0.35">
      <c r="H667" s="14" t="str">
        <f t="shared" si="10"/>
        <v xml:space="preserve">YesLithium_cobalt_oxideWith equipmentMultiple_cells </v>
      </c>
      <c r="I667" s="3" t="s">
        <v>16</v>
      </c>
      <c r="J667" s="2" t="s">
        <v>84</v>
      </c>
      <c r="K667" s="3" t="s">
        <v>37</v>
      </c>
      <c r="L667" s="3" t="s">
        <v>82</v>
      </c>
      <c r="M667" s="3" t="str">
        <f>IF('Battery exemption sheet'!$P$15&gt;0,'Battery exemption sheet'!$P$15," ")</f>
        <v xml:space="preserve"> </v>
      </c>
      <c r="N667" s="6"/>
      <c r="O667" s="7" t="s">
        <v>52</v>
      </c>
    </row>
    <row r="668" spans="8:15" x14ac:dyDescent="0.35">
      <c r="H668" s="14" t="str">
        <f t="shared" si="10"/>
        <v xml:space="preserve">YesLithium_cobalt_oxideStandaloneMultiple_cells </v>
      </c>
      <c r="I668" s="3" t="s">
        <v>16</v>
      </c>
      <c r="J668" s="2" t="s">
        <v>84</v>
      </c>
      <c r="K668" s="3" t="s">
        <v>9</v>
      </c>
      <c r="L668" s="3" t="s">
        <v>82</v>
      </c>
      <c r="M668" s="3" t="str">
        <f>IF('Battery exemption sheet'!$P$15&gt;0,'Battery exemption sheet'!$P$15," ")</f>
        <v xml:space="preserve"> </v>
      </c>
      <c r="N668" s="6"/>
      <c r="O668" s="7" t="s">
        <v>52</v>
      </c>
    </row>
    <row r="669" spans="8:15" ht="29" x14ac:dyDescent="0.35">
      <c r="H669" s="14" t="str">
        <f t="shared" si="10"/>
        <v xml:space="preserve">YesLithium_nickel_manganese_cobalt_oxideIn equipmentMultiple_cells </v>
      </c>
      <c r="I669" s="3" t="s">
        <v>16</v>
      </c>
      <c r="J669" s="2" t="s">
        <v>87</v>
      </c>
      <c r="K669" s="3" t="s">
        <v>35</v>
      </c>
      <c r="L669" s="3" t="s">
        <v>82</v>
      </c>
      <c r="M669" s="3" t="str">
        <f>IF('Battery exemption sheet'!$P$15&gt;0,'Battery exemption sheet'!$P$15," ")</f>
        <v xml:space="preserve"> </v>
      </c>
      <c r="N669" s="6"/>
      <c r="O669" s="7" t="s">
        <v>52</v>
      </c>
    </row>
    <row r="670" spans="8:15" ht="29" x14ac:dyDescent="0.35">
      <c r="H670" s="14" t="str">
        <f t="shared" si="10"/>
        <v xml:space="preserve">YesLithium_nickel_manganese_cobalt_oxideWith equipmentMultiple_cells </v>
      </c>
      <c r="I670" s="3" t="s">
        <v>16</v>
      </c>
      <c r="J670" s="2" t="s">
        <v>87</v>
      </c>
      <c r="K670" s="3" t="s">
        <v>37</v>
      </c>
      <c r="L670" s="3" t="s">
        <v>82</v>
      </c>
      <c r="M670" s="3" t="str">
        <f>IF('Battery exemption sheet'!$P$15&gt;0,'Battery exemption sheet'!$P$15," ")</f>
        <v xml:space="preserve"> </v>
      </c>
      <c r="N670" s="6"/>
      <c r="O670" s="7" t="s">
        <v>52</v>
      </c>
    </row>
    <row r="671" spans="8:15" ht="29" x14ac:dyDescent="0.35">
      <c r="H671" s="14" t="str">
        <f t="shared" si="10"/>
        <v xml:space="preserve">YesLithium_nickel_manganese_cobalt_oxideStandaloneMultiple_cells </v>
      </c>
      <c r="I671" s="3" t="s">
        <v>16</v>
      </c>
      <c r="J671" s="2" t="s">
        <v>87</v>
      </c>
      <c r="K671" s="3" t="s">
        <v>9</v>
      </c>
      <c r="L671" s="3" t="s">
        <v>82</v>
      </c>
      <c r="M671" s="3" t="str">
        <f>IF('Battery exemption sheet'!$P$15&gt;0,'Battery exemption sheet'!$P$15," ")</f>
        <v xml:space="preserve"> </v>
      </c>
      <c r="N671" s="6"/>
      <c r="O671" s="7" t="s">
        <v>52</v>
      </c>
    </row>
    <row r="672" spans="8:15" x14ac:dyDescent="0.35">
      <c r="H672" s="14" t="str">
        <f t="shared" si="10"/>
        <v xml:space="preserve">YesLithium_iron_phosphateIn equipmentMultiple_cells </v>
      </c>
      <c r="I672" s="3" t="s">
        <v>16</v>
      </c>
      <c r="J672" s="2" t="s">
        <v>86</v>
      </c>
      <c r="K672" s="3" t="s">
        <v>35</v>
      </c>
      <c r="L672" s="3" t="s">
        <v>82</v>
      </c>
      <c r="M672" s="3" t="str">
        <f>IF('Battery exemption sheet'!$P$15&gt;0,'Battery exemption sheet'!$P$15," ")</f>
        <v xml:space="preserve"> </v>
      </c>
      <c r="N672" s="6"/>
      <c r="O672" s="7" t="s">
        <v>52</v>
      </c>
    </row>
    <row r="673" spans="8:15" x14ac:dyDescent="0.35">
      <c r="H673" s="14" t="str">
        <f t="shared" si="10"/>
        <v xml:space="preserve">YesLithium_iron_phosphateWith equipmentMultiple_cells </v>
      </c>
      <c r="I673" s="3" t="s">
        <v>16</v>
      </c>
      <c r="J673" s="2" t="s">
        <v>86</v>
      </c>
      <c r="K673" s="3" t="s">
        <v>37</v>
      </c>
      <c r="L673" s="3" t="s">
        <v>82</v>
      </c>
      <c r="M673" s="3" t="str">
        <f>IF('Battery exemption sheet'!$P$15&gt;0,'Battery exemption sheet'!$P$15," ")</f>
        <v xml:space="preserve"> </v>
      </c>
      <c r="N673" s="6"/>
      <c r="O673" s="7" t="s">
        <v>52</v>
      </c>
    </row>
    <row r="674" spans="8:15" x14ac:dyDescent="0.35">
      <c r="H674" s="14" t="str">
        <f t="shared" si="10"/>
        <v xml:space="preserve">YesLithium_iron_phosphateStandaloneMultiple_cells </v>
      </c>
      <c r="I674" s="3" t="s">
        <v>16</v>
      </c>
      <c r="J674" s="2" t="s">
        <v>86</v>
      </c>
      <c r="K674" s="3" t="s">
        <v>9</v>
      </c>
      <c r="L674" s="3" t="s">
        <v>82</v>
      </c>
      <c r="M674" s="3" t="str">
        <f>IF('Battery exemption sheet'!$P$15&gt;0,'Battery exemption sheet'!$P$15," ")</f>
        <v xml:space="preserve"> </v>
      </c>
      <c r="N674" s="6"/>
      <c r="O674" s="7" t="s">
        <v>52</v>
      </c>
    </row>
    <row r="675" spans="8:15" x14ac:dyDescent="0.35">
      <c r="H675" s="14" t="str">
        <f t="shared" si="10"/>
        <v xml:space="preserve">YesLithium_titanateIn equipmentMultiple_cells </v>
      </c>
      <c r="I675" s="3" t="s">
        <v>16</v>
      </c>
      <c r="J675" s="2" t="s">
        <v>88</v>
      </c>
      <c r="K675" s="3" t="s">
        <v>35</v>
      </c>
      <c r="L675" s="3" t="s">
        <v>82</v>
      </c>
      <c r="M675" s="3" t="str">
        <f>IF('Battery exemption sheet'!$P$15&gt;0,'Battery exemption sheet'!$P$15," ")</f>
        <v xml:space="preserve"> </v>
      </c>
      <c r="N675" s="6"/>
      <c r="O675" s="7" t="s">
        <v>52</v>
      </c>
    </row>
    <row r="676" spans="8:15" x14ac:dyDescent="0.35">
      <c r="H676" s="14" t="str">
        <f t="shared" si="10"/>
        <v xml:space="preserve">YesLithium_titanateWith equipmentMultiple_cells </v>
      </c>
      <c r="I676" s="3" t="s">
        <v>16</v>
      </c>
      <c r="J676" s="2" t="s">
        <v>88</v>
      </c>
      <c r="K676" s="3" t="s">
        <v>37</v>
      </c>
      <c r="L676" s="3" t="s">
        <v>82</v>
      </c>
      <c r="M676" s="3" t="str">
        <f>IF('Battery exemption sheet'!$P$15&gt;0,'Battery exemption sheet'!$P$15," ")</f>
        <v xml:space="preserve"> </v>
      </c>
      <c r="N676" s="6"/>
      <c r="O676" s="7" t="s">
        <v>52</v>
      </c>
    </row>
    <row r="677" spans="8:15" x14ac:dyDescent="0.35">
      <c r="H677" s="14" t="str">
        <f t="shared" si="10"/>
        <v xml:space="preserve">YesLithium_titanateStandaloneMultiple_cells </v>
      </c>
      <c r="I677" s="3" t="s">
        <v>16</v>
      </c>
      <c r="J677" s="2" t="s">
        <v>88</v>
      </c>
      <c r="K677" s="3" t="s">
        <v>9</v>
      </c>
      <c r="L677" s="3" t="s">
        <v>82</v>
      </c>
      <c r="M677" s="3" t="str">
        <f>IF('Battery exemption sheet'!$P$15&gt;0,'Battery exemption sheet'!$P$15," ")</f>
        <v xml:space="preserve"> </v>
      </c>
      <c r="N677" s="6"/>
      <c r="O677" s="7" t="s">
        <v>52</v>
      </c>
    </row>
    <row r="678" spans="8:15" x14ac:dyDescent="0.35">
      <c r="H678" s="14" t="str">
        <f t="shared" si="10"/>
        <v xml:space="preserve">Yes_18650_In equipmentMultiple_cells </v>
      </c>
      <c r="I678" s="3" t="s">
        <v>16</v>
      </c>
      <c r="J678" s="3" t="s">
        <v>78</v>
      </c>
      <c r="K678" s="3" t="s">
        <v>35</v>
      </c>
      <c r="L678" s="3" t="s">
        <v>82</v>
      </c>
      <c r="M678" s="3" t="str">
        <f>IF('Battery exemption sheet'!$P$15&gt;0,'Battery exemption sheet'!$P$15," ")</f>
        <v xml:space="preserve"> </v>
      </c>
      <c r="N678" s="6"/>
      <c r="O678" s="7" t="s">
        <v>52</v>
      </c>
    </row>
    <row r="679" spans="8:15" x14ac:dyDescent="0.35">
      <c r="H679" s="14" t="str">
        <f t="shared" si="10"/>
        <v xml:space="preserve">Yes_18650_With equipmentMultiple_cells </v>
      </c>
      <c r="I679" s="3" t="s">
        <v>16</v>
      </c>
      <c r="J679" s="3" t="s">
        <v>78</v>
      </c>
      <c r="K679" s="3" t="s">
        <v>37</v>
      </c>
      <c r="L679" s="3" t="s">
        <v>82</v>
      </c>
      <c r="M679" s="3" t="str">
        <f>IF('Battery exemption sheet'!$P$15&gt;0,'Battery exemption sheet'!$P$15," ")</f>
        <v xml:space="preserve"> </v>
      </c>
      <c r="N679" s="6"/>
      <c r="O679" s="7" t="s">
        <v>52</v>
      </c>
    </row>
    <row r="680" spans="8:15" x14ac:dyDescent="0.35">
      <c r="H680" s="14" t="str">
        <f t="shared" ref="H680:H743" si="11">I680&amp;J680&amp;K680&amp;L680&amp;M680&amp;N680</f>
        <v xml:space="preserve">Yes_18650_StandaloneMultiple_cells </v>
      </c>
      <c r="I680" s="3" t="s">
        <v>16</v>
      </c>
      <c r="J680" s="3" t="s">
        <v>78</v>
      </c>
      <c r="K680" s="3" t="s">
        <v>9</v>
      </c>
      <c r="L680" s="3" t="s">
        <v>82</v>
      </c>
      <c r="M680" s="3" t="str">
        <f>IF('Battery exemption sheet'!$P$15&gt;0,'Battery exemption sheet'!$P$15," ")</f>
        <v xml:space="preserve"> </v>
      </c>
      <c r="N680" s="6"/>
      <c r="O680" s="7" t="s">
        <v>52</v>
      </c>
    </row>
    <row r="681" spans="8:15" x14ac:dyDescent="0.35">
      <c r="H681" s="14" t="str">
        <f t="shared" si="11"/>
        <v xml:space="preserve">YesLithium_IonIn equipmentMultiple_cells </v>
      </c>
      <c r="I681" s="3" t="s">
        <v>16</v>
      </c>
      <c r="J681" s="2" t="s">
        <v>79</v>
      </c>
      <c r="K681" s="3" t="s">
        <v>35</v>
      </c>
      <c r="L681" s="3" t="s">
        <v>82</v>
      </c>
      <c r="M681" s="3" t="str">
        <f>IF('Battery exemption sheet'!$P$16&gt;0,'Battery exemption sheet'!$P$16," ")</f>
        <v xml:space="preserve"> </v>
      </c>
      <c r="N681" s="6"/>
      <c r="O681" s="7" t="s">
        <v>52</v>
      </c>
    </row>
    <row r="682" spans="8:15" x14ac:dyDescent="0.35">
      <c r="H682" s="14" t="str">
        <f t="shared" si="11"/>
        <v xml:space="preserve">YesLithium_IonWith equipmentMultiple_cells </v>
      </c>
      <c r="I682" s="3" t="s">
        <v>16</v>
      </c>
      <c r="J682" s="2" t="s">
        <v>79</v>
      </c>
      <c r="K682" s="3" t="s">
        <v>37</v>
      </c>
      <c r="L682" s="3" t="s">
        <v>82</v>
      </c>
      <c r="M682" s="3" t="str">
        <f>IF('Battery exemption sheet'!$P$16&gt;0,'Battery exemption sheet'!$P$16," ")</f>
        <v xml:space="preserve"> </v>
      </c>
      <c r="N682" s="6"/>
      <c r="O682" s="7" t="s">
        <v>52</v>
      </c>
    </row>
    <row r="683" spans="8:15" x14ac:dyDescent="0.35">
      <c r="H683" s="14" t="str">
        <f t="shared" si="11"/>
        <v xml:space="preserve">YesLithium_IonStandaloneMultiple_cells </v>
      </c>
      <c r="I683" s="3" t="s">
        <v>16</v>
      </c>
      <c r="J683" s="2" t="s">
        <v>79</v>
      </c>
      <c r="K683" s="3" t="s">
        <v>9</v>
      </c>
      <c r="L683" s="3" t="s">
        <v>82</v>
      </c>
      <c r="M683" s="3" t="str">
        <f>IF('Battery exemption sheet'!$P$16&gt;0,'Battery exemption sheet'!$P$16," ")</f>
        <v xml:space="preserve"> </v>
      </c>
      <c r="N683" s="6"/>
      <c r="O683" s="7" t="s">
        <v>52</v>
      </c>
    </row>
    <row r="684" spans="8:15" x14ac:dyDescent="0.35">
      <c r="H684" s="14" t="str">
        <f t="shared" si="11"/>
        <v xml:space="preserve">YesLithium_PolymerIn equipmentMultiple_cells </v>
      </c>
      <c r="I684" s="3" t="s">
        <v>16</v>
      </c>
      <c r="J684" s="2" t="s">
        <v>85</v>
      </c>
      <c r="K684" s="3" t="s">
        <v>35</v>
      </c>
      <c r="L684" s="3" t="s">
        <v>82</v>
      </c>
      <c r="M684" s="3" t="str">
        <f>IF('Battery exemption sheet'!$P$16&gt;0,'Battery exemption sheet'!$P$16," ")</f>
        <v xml:space="preserve"> </v>
      </c>
      <c r="N684" s="6"/>
      <c r="O684" s="7" t="s">
        <v>52</v>
      </c>
    </row>
    <row r="685" spans="8:15" x14ac:dyDescent="0.35">
      <c r="H685" s="14" t="str">
        <f t="shared" si="11"/>
        <v xml:space="preserve">YesLithium_PolymerWith equipmentMultiple_cells </v>
      </c>
      <c r="I685" s="3" t="s">
        <v>16</v>
      </c>
      <c r="J685" s="2" t="s">
        <v>85</v>
      </c>
      <c r="K685" s="3" t="s">
        <v>37</v>
      </c>
      <c r="L685" s="3" t="s">
        <v>82</v>
      </c>
      <c r="M685" s="3" t="str">
        <f>IF('Battery exemption sheet'!$P$16&gt;0,'Battery exemption sheet'!$P$16," ")</f>
        <v xml:space="preserve"> </v>
      </c>
      <c r="N685" s="6"/>
      <c r="O685" s="7" t="s">
        <v>52</v>
      </c>
    </row>
    <row r="686" spans="8:15" x14ac:dyDescent="0.35">
      <c r="H686" s="14" t="str">
        <f t="shared" si="11"/>
        <v xml:space="preserve">YesLithium_PolymerStandaloneMultiple_cells </v>
      </c>
      <c r="I686" s="3" t="s">
        <v>16</v>
      </c>
      <c r="J686" s="2" t="s">
        <v>85</v>
      </c>
      <c r="K686" s="3" t="s">
        <v>9</v>
      </c>
      <c r="L686" s="3" t="s">
        <v>82</v>
      </c>
      <c r="M686" s="3" t="str">
        <f>IF('Battery exemption sheet'!$P$16&gt;0,'Battery exemption sheet'!$P$16," ")</f>
        <v xml:space="preserve"> </v>
      </c>
      <c r="N686" s="6"/>
      <c r="O686" s="7" t="s">
        <v>52</v>
      </c>
    </row>
    <row r="687" spans="8:15" x14ac:dyDescent="0.35">
      <c r="H687" s="14" t="str">
        <f t="shared" si="11"/>
        <v xml:space="preserve">YesLithium_cobalt_oxideIn equipmentMultiple_cells </v>
      </c>
      <c r="I687" s="3" t="s">
        <v>16</v>
      </c>
      <c r="J687" s="2" t="s">
        <v>84</v>
      </c>
      <c r="K687" s="3" t="s">
        <v>35</v>
      </c>
      <c r="L687" s="3" t="s">
        <v>82</v>
      </c>
      <c r="M687" s="3" t="str">
        <f>IF('Battery exemption sheet'!$P$16&gt;0,'Battery exemption sheet'!$P$16," ")</f>
        <v xml:space="preserve"> </v>
      </c>
      <c r="N687" s="6"/>
      <c r="O687" s="7" t="s">
        <v>52</v>
      </c>
    </row>
    <row r="688" spans="8:15" x14ac:dyDescent="0.35">
      <c r="H688" s="14" t="str">
        <f t="shared" si="11"/>
        <v xml:space="preserve">YesLithium_cobalt_oxideWith equipmentMultiple_cells </v>
      </c>
      <c r="I688" s="3" t="s">
        <v>16</v>
      </c>
      <c r="J688" s="2" t="s">
        <v>84</v>
      </c>
      <c r="K688" s="3" t="s">
        <v>37</v>
      </c>
      <c r="L688" s="3" t="s">
        <v>82</v>
      </c>
      <c r="M688" s="3" t="str">
        <f>IF('Battery exemption sheet'!$P$16&gt;0,'Battery exemption sheet'!$P$16," ")</f>
        <v xml:space="preserve"> </v>
      </c>
      <c r="N688" s="6"/>
      <c r="O688" s="7" t="s">
        <v>52</v>
      </c>
    </row>
    <row r="689" spans="8:15" x14ac:dyDescent="0.35">
      <c r="H689" s="14" t="str">
        <f t="shared" si="11"/>
        <v xml:space="preserve">YesLithium_cobalt_oxideStandaloneMultiple_cells </v>
      </c>
      <c r="I689" s="3" t="s">
        <v>16</v>
      </c>
      <c r="J689" s="2" t="s">
        <v>84</v>
      </c>
      <c r="K689" s="3" t="s">
        <v>9</v>
      </c>
      <c r="L689" s="3" t="s">
        <v>82</v>
      </c>
      <c r="M689" s="3" t="str">
        <f>IF('Battery exemption sheet'!$P$16&gt;0,'Battery exemption sheet'!$P$16," ")</f>
        <v xml:space="preserve"> </v>
      </c>
      <c r="N689" s="6"/>
      <c r="O689" s="7" t="s">
        <v>52</v>
      </c>
    </row>
    <row r="690" spans="8:15" ht="29" x14ac:dyDescent="0.35">
      <c r="H690" s="14" t="str">
        <f t="shared" si="11"/>
        <v xml:space="preserve">YesLithium_nickel_manganese_cobalt_oxideIn equipmentMultiple_cells </v>
      </c>
      <c r="I690" s="3" t="s">
        <v>16</v>
      </c>
      <c r="J690" s="2" t="s">
        <v>87</v>
      </c>
      <c r="K690" s="3" t="s">
        <v>35</v>
      </c>
      <c r="L690" s="3" t="s">
        <v>82</v>
      </c>
      <c r="M690" s="3" t="str">
        <f>IF('Battery exemption sheet'!$P$16&gt;0,'Battery exemption sheet'!$P$16," ")</f>
        <v xml:space="preserve"> </v>
      </c>
      <c r="N690" s="6"/>
      <c r="O690" s="7" t="s">
        <v>52</v>
      </c>
    </row>
    <row r="691" spans="8:15" ht="29" x14ac:dyDescent="0.35">
      <c r="H691" s="14" t="str">
        <f t="shared" si="11"/>
        <v xml:space="preserve">YesLithium_nickel_manganese_cobalt_oxideWith equipmentMultiple_cells </v>
      </c>
      <c r="I691" s="3" t="s">
        <v>16</v>
      </c>
      <c r="J691" s="2" t="s">
        <v>87</v>
      </c>
      <c r="K691" s="3" t="s">
        <v>37</v>
      </c>
      <c r="L691" s="3" t="s">
        <v>82</v>
      </c>
      <c r="M691" s="3" t="str">
        <f>IF('Battery exemption sheet'!$P$16&gt;0,'Battery exemption sheet'!$P$16," ")</f>
        <v xml:space="preserve"> </v>
      </c>
      <c r="N691" s="6"/>
      <c r="O691" s="7" t="s">
        <v>52</v>
      </c>
    </row>
    <row r="692" spans="8:15" ht="29" x14ac:dyDescent="0.35">
      <c r="H692" s="14" t="str">
        <f t="shared" si="11"/>
        <v xml:space="preserve">YesLithium_nickel_manganese_cobalt_oxideStandaloneMultiple_cells </v>
      </c>
      <c r="I692" s="3" t="s">
        <v>16</v>
      </c>
      <c r="J692" s="2" t="s">
        <v>87</v>
      </c>
      <c r="K692" s="3" t="s">
        <v>9</v>
      </c>
      <c r="L692" s="3" t="s">
        <v>82</v>
      </c>
      <c r="M692" s="3" t="str">
        <f>IF('Battery exemption sheet'!$P$16&gt;0,'Battery exemption sheet'!$P$16," ")</f>
        <v xml:space="preserve"> </v>
      </c>
      <c r="N692" s="6"/>
      <c r="O692" s="7" t="s">
        <v>52</v>
      </c>
    </row>
    <row r="693" spans="8:15" x14ac:dyDescent="0.35">
      <c r="H693" s="14" t="str">
        <f t="shared" si="11"/>
        <v xml:space="preserve">YesLithium_iron_phosphateIn equipmentMultiple_cells </v>
      </c>
      <c r="I693" s="3" t="s">
        <v>16</v>
      </c>
      <c r="J693" s="2" t="s">
        <v>86</v>
      </c>
      <c r="K693" s="3" t="s">
        <v>35</v>
      </c>
      <c r="L693" s="3" t="s">
        <v>82</v>
      </c>
      <c r="M693" s="3" t="str">
        <f>IF('Battery exemption sheet'!$P$16&gt;0,'Battery exemption sheet'!$P$16," ")</f>
        <v xml:space="preserve"> </v>
      </c>
      <c r="N693" s="6"/>
      <c r="O693" s="7" t="s">
        <v>52</v>
      </c>
    </row>
    <row r="694" spans="8:15" x14ac:dyDescent="0.35">
      <c r="H694" s="14" t="str">
        <f t="shared" si="11"/>
        <v xml:space="preserve">YesLithium_iron_phosphateWith equipmentMultiple_cells </v>
      </c>
      <c r="I694" s="3" t="s">
        <v>16</v>
      </c>
      <c r="J694" s="2" t="s">
        <v>86</v>
      </c>
      <c r="K694" s="3" t="s">
        <v>37</v>
      </c>
      <c r="L694" s="3" t="s">
        <v>82</v>
      </c>
      <c r="M694" s="3" t="str">
        <f>IF('Battery exemption sheet'!$P$16&gt;0,'Battery exemption sheet'!$P$16," ")</f>
        <v xml:space="preserve"> </v>
      </c>
      <c r="N694" s="6"/>
      <c r="O694" s="7" t="s">
        <v>52</v>
      </c>
    </row>
    <row r="695" spans="8:15" x14ac:dyDescent="0.35">
      <c r="H695" s="14" t="str">
        <f t="shared" si="11"/>
        <v xml:space="preserve">YesLithium_iron_phosphateStandaloneMultiple_cells </v>
      </c>
      <c r="I695" s="3" t="s">
        <v>16</v>
      </c>
      <c r="J695" s="2" t="s">
        <v>86</v>
      </c>
      <c r="K695" s="3" t="s">
        <v>9</v>
      </c>
      <c r="L695" s="3" t="s">
        <v>82</v>
      </c>
      <c r="M695" s="3" t="str">
        <f>IF('Battery exemption sheet'!$P$16&gt;0,'Battery exemption sheet'!$P$16," ")</f>
        <v xml:space="preserve"> </v>
      </c>
      <c r="N695" s="6"/>
      <c r="O695" s="7" t="s">
        <v>52</v>
      </c>
    </row>
    <row r="696" spans="8:15" x14ac:dyDescent="0.35">
      <c r="H696" s="14" t="str">
        <f t="shared" si="11"/>
        <v xml:space="preserve">YesLithium_titanateIn equipmentMultiple_cells </v>
      </c>
      <c r="I696" s="3" t="s">
        <v>16</v>
      </c>
      <c r="J696" s="2" t="s">
        <v>88</v>
      </c>
      <c r="K696" s="3" t="s">
        <v>35</v>
      </c>
      <c r="L696" s="3" t="s">
        <v>82</v>
      </c>
      <c r="M696" s="3" t="str">
        <f>IF('Battery exemption sheet'!$P$16&gt;0,'Battery exemption sheet'!$P$16," ")</f>
        <v xml:space="preserve"> </v>
      </c>
      <c r="N696" s="6"/>
      <c r="O696" s="7" t="s">
        <v>52</v>
      </c>
    </row>
    <row r="697" spans="8:15" x14ac:dyDescent="0.35">
      <c r="H697" s="14" t="str">
        <f t="shared" si="11"/>
        <v xml:space="preserve">YesLithium_titanateWith equipmentMultiple_cells </v>
      </c>
      <c r="I697" s="3" t="s">
        <v>16</v>
      </c>
      <c r="J697" s="2" t="s">
        <v>88</v>
      </c>
      <c r="K697" s="3" t="s">
        <v>37</v>
      </c>
      <c r="L697" s="3" t="s">
        <v>82</v>
      </c>
      <c r="M697" s="3" t="str">
        <f>IF('Battery exemption sheet'!$P$16&gt;0,'Battery exemption sheet'!$P$16," ")</f>
        <v xml:space="preserve"> </v>
      </c>
      <c r="N697" s="6"/>
      <c r="O697" s="7" t="s">
        <v>52</v>
      </c>
    </row>
    <row r="698" spans="8:15" x14ac:dyDescent="0.35">
      <c r="H698" s="14" t="str">
        <f t="shared" si="11"/>
        <v xml:space="preserve">YesLithium_titanateStandaloneMultiple_cells </v>
      </c>
      <c r="I698" s="3" t="s">
        <v>16</v>
      </c>
      <c r="J698" s="2" t="s">
        <v>88</v>
      </c>
      <c r="K698" s="3" t="s">
        <v>9</v>
      </c>
      <c r="L698" s="3" t="s">
        <v>82</v>
      </c>
      <c r="M698" s="3" t="str">
        <f>IF('Battery exemption sheet'!$P$16&gt;0,'Battery exemption sheet'!$P$16," ")</f>
        <v xml:space="preserve"> </v>
      </c>
      <c r="N698" s="6"/>
      <c r="O698" s="7" t="s">
        <v>52</v>
      </c>
    </row>
    <row r="699" spans="8:15" x14ac:dyDescent="0.35">
      <c r="H699" s="14" t="str">
        <f t="shared" si="11"/>
        <v xml:space="preserve">Yes_18650_In equipmentMultiple_cells </v>
      </c>
      <c r="I699" s="3" t="s">
        <v>16</v>
      </c>
      <c r="J699" s="3" t="s">
        <v>78</v>
      </c>
      <c r="K699" s="3" t="s">
        <v>35</v>
      </c>
      <c r="L699" s="3" t="s">
        <v>82</v>
      </c>
      <c r="M699" s="3" t="str">
        <f>IF('Battery exemption sheet'!$P$16&gt;0,'Battery exemption sheet'!$P$16," ")</f>
        <v xml:space="preserve"> </v>
      </c>
      <c r="N699" s="6"/>
      <c r="O699" s="7" t="s">
        <v>52</v>
      </c>
    </row>
    <row r="700" spans="8:15" x14ac:dyDescent="0.35">
      <c r="H700" s="14" t="str">
        <f t="shared" si="11"/>
        <v xml:space="preserve">Yes_18650_With equipmentMultiple_cells </v>
      </c>
      <c r="I700" s="3" t="s">
        <v>16</v>
      </c>
      <c r="J700" s="3" t="s">
        <v>78</v>
      </c>
      <c r="K700" s="3" t="s">
        <v>37</v>
      </c>
      <c r="L700" s="3" t="s">
        <v>82</v>
      </c>
      <c r="M700" s="3" t="str">
        <f>IF('Battery exemption sheet'!$P$16&gt;0,'Battery exemption sheet'!$P$16," ")</f>
        <v xml:space="preserve"> </v>
      </c>
      <c r="N700" s="6"/>
      <c r="O700" s="7" t="s">
        <v>52</v>
      </c>
    </row>
    <row r="701" spans="8:15" x14ac:dyDescent="0.35">
      <c r="H701" s="14" t="str">
        <f t="shared" si="11"/>
        <v xml:space="preserve">Yes_18650_StandaloneMultiple_cells </v>
      </c>
      <c r="I701" s="3" t="s">
        <v>16</v>
      </c>
      <c r="J701" s="3" t="s">
        <v>78</v>
      </c>
      <c r="K701" s="3" t="s">
        <v>9</v>
      </c>
      <c r="L701" s="3" t="s">
        <v>82</v>
      </c>
      <c r="M701" s="3" t="str">
        <f>IF('Battery exemption sheet'!$P$16&gt;0,'Battery exemption sheet'!$P$16," ")</f>
        <v xml:space="preserve"> </v>
      </c>
      <c r="N701" s="6"/>
      <c r="O701" s="7" t="s">
        <v>52</v>
      </c>
    </row>
    <row r="702" spans="8:15" x14ac:dyDescent="0.35">
      <c r="H702" s="14" t="str">
        <f t="shared" si="11"/>
        <v xml:space="preserve">YesLithium_IonIn equipmentMultiple_cells </v>
      </c>
      <c r="I702" s="3" t="s">
        <v>16</v>
      </c>
      <c r="J702" s="2" t="s">
        <v>79</v>
      </c>
      <c r="K702" s="3" t="s">
        <v>35</v>
      </c>
      <c r="L702" s="3" t="s">
        <v>82</v>
      </c>
      <c r="M702" s="3" t="str">
        <f>IF('Battery exemption sheet'!$P$17&gt;0,'Battery exemption sheet'!$P$17," ")</f>
        <v xml:space="preserve"> </v>
      </c>
      <c r="N702" s="6"/>
      <c r="O702" s="7" t="s">
        <v>52</v>
      </c>
    </row>
    <row r="703" spans="8:15" x14ac:dyDescent="0.35">
      <c r="H703" s="14" t="str">
        <f t="shared" si="11"/>
        <v xml:space="preserve">YesLithium_IonWith equipmentMultiple_cells </v>
      </c>
      <c r="I703" s="3" t="s">
        <v>16</v>
      </c>
      <c r="J703" s="2" t="s">
        <v>79</v>
      </c>
      <c r="K703" s="3" t="s">
        <v>37</v>
      </c>
      <c r="L703" s="3" t="s">
        <v>82</v>
      </c>
      <c r="M703" s="3" t="str">
        <f>IF('Battery exemption sheet'!$P$17&gt;0,'Battery exemption sheet'!$P$17," ")</f>
        <v xml:space="preserve"> </v>
      </c>
      <c r="N703" s="6"/>
      <c r="O703" s="7" t="s">
        <v>52</v>
      </c>
    </row>
    <row r="704" spans="8:15" x14ac:dyDescent="0.35">
      <c r="H704" s="14" t="str">
        <f t="shared" si="11"/>
        <v xml:space="preserve">YesLithium_IonStandaloneMultiple_cells </v>
      </c>
      <c r="I704" s="3" t="s">
        <v>16</v>
      </c>
      <c r="J704" s="2" t="s">
        <v>79</v>
      </c>
      <c r="K704" s="3" t="s">
        <v>9</v>
      </c>
      <c r="L704" s="3" t="s">
        <v>82</v>
      </c>
      <c r="M704" s="3" t="str">
        <f>IF('Battery exemption sheet'!$P$17&gt;0,'Battery exemption sheet'!$P$17," ")</f>
        <v xml:space="preserve"> </v>
      </c>
      <c r="N704" s="6"/>
      <c r="O704" s="7" t="s">
        <v>52</v>
      </c>
    </row>
    <row r="705" spans="8:15" x14ac:dyDescent="0.35">
      <c r="H705" s="14" t="str">
        <f t="shared" si="11"/>
        <v xml:space="preserve">YesLithium_PolymerIn equipmentMultiple_cells </v>
      </c>
      <c r="I705" s="3" t="s">
        <v>16</v>
      </c>
      <c r="J705" s="2" t="s">
        <v>85</v>
      </c>
      <c r="K705" s="3" t="s">
        <v>35</v>
      </c>
      <c r="L705" s="3" t="s">
        <v>82</v>
      </c>
      <c r="M705" s="3" t="str">
        <f>IF('Battery exemption sheet'!$P$17&gt;0,'Battery exemption sheet'!$P$17," ")</f>
        <v xml:space="preserve"> </v>
      </c>
      <c r="N705" s="6"/>
      <c r="O705" s="7" t="s">
        <v>52</v>
      </c>
    </row>
    <row r="706" spans="8:15" x14ac:dyDescent="0.35">
      <c r="H706" s="14" t="str">
        <f t="shared" si="11"/>
        <v xml:space="preserve">YesLithium_PolymerWith equipmentMultiple_cells </v>
      </c>
      <c r="I706" s="3" t="s">
        <v>16</v>
      </c>
      <c r="J706" s="2" t="s">
        <v>85</v>
      </c>
      <c r="K706" s="3" t="s">
        <v>37</v>
      </c>
      <c r="L706" s="3" t="s">
        <v>82</v>
      </c>
      <c r="M706" s="3" t="str">
        <f>IF('Battery exemption sheet'!$P$17&gt;0,'Battery exemption sheet'!$P$17," ")</f>
        <v xml:space="preserve"> </v>
      </c>
      <c r="N706" s="6"/>
      <c r="O706" s="7" t="s">
        <v>52</v>
      </c>
    </row>
    <row r="707" spans="8:15" x14ac:dyDescent="0.35">
      <c r="H707" s="14" t="str">
        <f t="shared" si="11"/>
        <v xml:space="preserve">YesLithium_PolymerStandaloneMultiple_cells </v>
      </c>
      <c r="I707" s="3" t="s">
        <v>16</v>
      </c>
      <c r="J707" s="2" t="s">
        <v>85</v>
      </c>
      <c r="K707" s="3" t="s">
        <v>9</v>
      </c>
      <c r="L707" s="3" t="s">
        <v>82</v>
      </c>
      <c r="M707" s="3" t="str">
        <f>IF('Battery exemption sheet'!$P$17&gt;0,'Battery exemption sheet'!$P$17," ")</f>
        <v xml:space="preserve"> </v>
      </c>
      <c r="N707" s="6"/>
      <c r="O707" s="7" t="s">
        <v>52</v>
      </c>
    </row>
    <row r="708" spans="8:15" x14ac:dyDescent="0.35">
      <c r="H708" s="14" t="str">
        <f t="shared" si="11"/>
        <v xml:space="preserve">YesLithium_cobalt_oxideIn equipmentMultiple_cells </v>
      </c>
      <c r="I708" s="3" t="s">
        <v>16</v>
      </c>
      <c r="J708" s="2" t="s">
        <v>84</v>
      </c>
      <c r="K708" s="3" t="s">
        <v>35</v>
      </c>
      <c r="L708" s="3" t="s">
        <v>82</v>
      </c>
      <c r="M708" s="3" t="str">
        <f>IF('Battery exemption sheet'!$P$17&gt;0,'Battery exemption sheet'!$P$17," ")</f>
        <v xml:space="preserve"> </v>
      </c>
      <c r="N708" s="6"/>
      <c r="O708" s="7" t="s">
        <v>52</v>
      </c>
    </row>
    <row r="709" spans="8:15" x14ac:dyDescent="0.35">
      <c r="H709" s="14" t="str">
        <f t="shared" si="11"/>
        <v xml:space="preserve">YesLithium_cobalt_oxideWith equipmentMultiple_cells </v>
      </c>
      <c r="I709" s="3" t="s">
        <v>16</v>
      </c>
      <c r="J709" s="2" t="s">
        <v>84</v>
      </c>
      <c r="K709" s="3" t="s">
        <v>37</v>
      </c>
      <c r="L709" s="3" t="s">
        <v>82</v>
      </c>
      <c r="M709" s="3" t="str">
        <f>IF('Battery exemption sheet'!$P$17&gt;0,'Battery exemption sheet'!$P$17," ")</f>
        <v xml:space="preserve"> </v>
      </c>
      <c r="N709" s="6"/>
      <c r="O709" s="7" t="s">
        <v>52</v>
      </c>
    </row>
    <row r="710" spans="8:15" x14ac:dyDescent="0.35">
      <c r="H710" s="14" t="str">
        <f t="shared" si="11"/>
        <v xml:space="preserve">YesLithium_cobalt_oxideStandaloneMultiple_cells </v>
      </c>
      <c r="I710" s="3" t="s">
        <v>16</v>
      </c>
      <c r="J710" s="2" t="s">
        <v>84</v>
      </c>
      <c r="K710" s="3" t="s">
        <v>9</v>
      </c>
      <c r="L710" s="3" t="s">
        <v>82</v>
      </c>
      <c r="M710" s="3" t="str">
        <f>IF('Battery exemption sheet'!$P$17&gt;0,'Battery exemption sheet'!$P$17," ")</f>
        <v xml:space="preserve"> </v>
      </c>
      <c r="N710" s="6"/>
      <c r="O710" s="7" t="s">
        <v>52</v>
      </c>
    </row>
    <row r="711" spans="8:15" ht="29" x14ac:dyDescent="0.35">
      <c r="H711" s="14" t="str">
        <f t="shared" si="11"/>
        <v xml:space="preserve">YesLithium_nickel_manganese_cobalt_oxideIn equipmentMultiple_cells </v>
      </c>
      <c r="I711" s="3" t="s">
        <v>16</v>
      </c>
      <c r="J711" s="2" t="s">
        <v>87</v>
      </c>
      <c r="K711" s="3" t="s">
        <v>35</v>
      </c>
      <c r="L711" s="3" t="s">
        <v>82</v>
      </c>
      <c r="M711" s="3" t="str">
        <f>IF('Battery exemption sheet'!$P$17&gt;0,'Battery exemption sheet'!$P$17," ")</f>
        <v xml:space="preserve"> </v>
      </c>
      <c r="N711" s="6"/>
      <c r="O711" s="7" t="s">
        <v>52</v>
      </c>
    </row>
    <row r="712" spans="8:15" ht="29" x14ac:dyDescent="0.35">
      <c r="H712" s="14" t="str">
        <f t="shared" si="11"/>
        <v xml:space="preserve">YesLithium_nickel_manganese_cobalt_oxideWith equipmentMultiple_cells </v>
      </c>
      <c r="I712" s="3" t="s">
        <v>16</v>
      </c>
      <c r="J712" s="2" t="s">
        <v>87</v>
      </c>
      <c r="K712" s="3" t="s">
        <v>37</v>
      </c>
      <c r="L712" s="3" t="s">
        <v>82</v>
      </c>
      <c r="M712" s="3" t="str">
        <f>IF('Battery exemption sheet'!$P$17&gt;0,'Battery exemption sheet'!$P$17," ")</f>
        <v xml:space="preserve"> </v>
      </c>
      <c r="N712" s="6"/>
      <c r="O712" s="7" t="s">
        <v>52</v>
      </c>
    </row>
    <row r="713" spans="8:15" ht="29" x14ac:dyDescent="0.35">
      <c r="H713" s="14" t="str">
        <f t="shared" si="11"/>
        <v xml:space="preserve">YesLithium_nickel_manganese_cobalt_oxideStandaloneMultiple_cells </v>
      </c>
      <c r="I713" s="3" t="s">
        <v>16</v>
      </c>
      <c r="J713" s="2" t="s">
        <v>87</v>
      </c>
      <c r="K713" s="3" t="s">
        <v>9</v>
      </c>
      <c r="L713" s="3" t="s">
        <v>82</v>
      </c>
      <c r="M713" s="3" t="str">
        <f>IF('Battery exemption sheet'!$P$17&gt;0,'Battery exemption sheet'!$P$17," ")</f>
        <v xml:space="preserve"> </v>
      </c>
      <c r="N713" s="6"/>
      <c r="O713" s="7" t="s">
        <v>52</v>
      </c>
    </row>
    <row r="714" spans="8:15" x14ac:dyDescent="0.35">
      <c r="H714" s="14" t="str">
        <f t="shared" si="11"/>
        <v xml:space="preserve">YesLithium_iron_phosphateIn equipmentMultiple_cells </v>
      </c>
      <c r="I714" s="3" t="s">
        <v>16</v>
      </c>
      <c r="J714" s="2" t="s">
        <v>86</v>
      </c>
      <c r="K714" s="3" t="s">
        <v>35</v>
      </c>
      <c r="L714" s="3" t="s">
        <v>82</v>
      </c>
      <c r="M714" s="3" t="str">
        <f>IF('Battery exemption sheet'!$P$17&gt;0,'Battery exemption sheet'!$P$17," ")</f>
        <v xml:space="preserve"> </v>
      </c>
      <c r="N714" s="6"/>
      <c r="O714" s="7" t="s">
        <v>52</v>
      </c>
    </row>
    <row r="715" spans="8:15" x14ac:dyDescent="0.35">
      <c r="H715" s="14" t="str">
        <f t="shared" si="11"/>
        <v xml:space="preserve">YesLithium_iron_phosphateWith equipmentMultiple_cells </v>
      </c>
      <c r="I715" s="3" t="s">
        <v>16</v>
      </c>
      <c r="J715" s="2" t="s">
        <v>86</v>
      </c>
      <c r="K715" s="3" t="s">
        <v>37</v>
      </c>
      <c r="L715" s="3" t="s">
        <v>82</v>
      </c>
      <c r="M715" s="3" t="str">
        <f>IF('Battery exemption sheet'!$P$17&gt;0,'Battery exemption sheet'!$P$17," ")</f>
        <v xml:space="preserve"> </v>
      </c>
      <c r="N715" s="6"/>
      <c r="O715" s="7" t="s">
        <v>52</v>
      </c>
    </row>
    <row r="716" spans="8:15" x14ac:dyDescent="0.35">
      <c r="H716" s="14" t="str">
        <f t="shared" si="11"/>
        <v xml:space="preserve">YesLithium_iron_phosphateStandaloneMultiple_cells </v>
      </c>
      <c r="I716" s="3" t="s">
        <v>16</v>
      </c>
      <c r="J716" s="2" t="s">
        <v>86</v>
      </c>
      <c r="K716" s="3" t="s">
        <v>9</v>
      </c>
      <c r="L716" s="3" t="s">
        <v>82</v>
      </c>
      <c r="M716" s="3" t="str">
        <f>IF('Battery exemption sheet'!$P$17&gt;0,'Battery exemption sheet'!$P$17," ")</f>
        <v xml:space="preserve"> </v>
      </c>
      <c r="N716" s="6"/>
      <c r="O716" s="7" t="s">
        <v>52</v>
      </c>
    </row>
    <row r="717" spans="8:15" x14ac:dyDescent="0.35">
      <c r="H717" s="14" t="str">
        <f t="shared" si="11"/>
        <v xml:space="preserve">YesLithium_titanateIn equipmentMultiple_cells </v>
      </c>
      <c r="I717" s="3" t="s">
        <v>16</v>
      </c>
      <c r="J717" s="2" t="s">
        <v>88</v>
      </c>
      <c r="K717" s="3" t="s">
        <v>35</v>
      </c>
      <c r="L717" s="3" t="s">
        <v>82</v>
      </c>
      <c r="M717" s="3" t="str">
        <f>IF('Battery exemption sheet'!$P$17&gt;0,'Battery exemption sheet'!$P$17," ")</f>
        <v xml:space="preserve"> </v>
      </c>
      <c r="N717" s="6"/>
      <c r="O717" s="7" t="s">
        <v>52</v>
      </c>
    </row>
    <row r="718" spans="8:15" x14ac:dyDescent="0.35">
      <c r="H718" s="14" t="str">
        <f t="shared" si="11"/>
        <v xml:space="preserve">YesLithium_titanateWith equipmentMultiple_cells </v>
      </c>
      <c r="I718" s="3" t="s">
        <v>16</v>
      </c>
      <c r="J718" s="2" t="s">
        <v>88</v>
      </c>
      <c r="K718" s="3" t="s">
        <v>37</v>
      </c>
      <c r="L718" s="3" t="s">
        <v>82</v>
      </c>
      <c r="M718" s="3" t="str">
        <f>IF('Battery exemption sheet'!$P$17&gt;0,'Battery exemption sheet'!$P$17," ")</f>
        <v xml:space="preserve"> </v>
      </c>
      <c r="N718" s="6"/>
      <c r="O718" s="7" t="s">
        <v>52</v>
      </c>
    </row>
    <row r="719" spans="8:15" x14ac:dyDescent="0.35">
      <c r="H719" s="14" t="str">
        <f t="shared" si="11"/>
        <v xml:space="preserve">YesLithium_titanateStandaloneMultiple_cells </v>
      </c>
      <c r="I719" s="3" t="s">
        <v>16</v>
      </c>
      <c r="J719" s="2" t="s">
        <v>88</v>
      </c>
      <c r="K719" s="3" t="s">
        <v>9</v>
      </c>
      <c r="L719" s="3" t="s">
        <v>82</v>
      </c>
      <c r="M719" s="3" t="str">
        <f>IF('Battery exemption sheet'!$P$17&gt;0,'Battery exemption sheet'!$P$17," ")</f>
        <v xml:space="preserve"> </v>
      </c>
      <c r="N719" s="6"/>
      <c r="O719" s="7" t="s">
        <v>52</v>
      </c>
    </row>
    <row r="720" spans="8:15" x14ac:dyDescent="0.35">
      <c r="H720" s="14" t="str">
        <f t="shared" si="11"/>
        <v xml:space="preserve">Yes_18650_In equipmentMultiple_cells </v>
      </c>
      <c r="I720" s="3" t="s">
        <v>16</v>
      </c>
      <c r="J720" s="3" t="s">
        <v>78</v>
      </c>
      <c r="K720" s="3" t="s">
        <v>35</v>
      </c>
      <c r="L720" s="3" t="s">
        <v>82</v>
      </c>
      <c r="M720" s="3" t="str">
        <f>IF('Battery exemption sheet'!$P$17&gt;0,'Battery exemption sheet'!$P$17," ")</f>
        <v xml:space="preserve"> </v>
      </c>
      <c r="N720" s="6"/>
      <c r="O720" s="7" t="s">
        <v>52</v>
      </c>
    </row>
    <row r="721" spans="8:15" x14ac:dyDescent="0.35">
      <c r="H721" s="14" t="str">
        <f t="shared" si="11"/>
        <v xml:space="preserve">Yes_18650_With equipmentMultiple_cells </v>
      </c>
      <c r="I721" s="3" t="s">
        <v>16</v>
      </c>
      <c r="J721" s="3" t="s">
        <v>78</v>
      </c>
      <c r="K721" s="3" t="s">
        <v>37</v>
      </c>
      <c r="L721" s="3" t="s">
        <v>82</v>
      </c>
      <c r="M721" s="3" t="str">
        <f>IF('Battery exemption sheet'!$P$17&gt;0,'Battery exemption sheet'!$P$17," ")</f>
        <v xml:space="preserve"> </v>
      </c>
      <c r="N721" s="6"/>
      <c r="O721" s="7" t="s">
        <v>52</v>
      </c>
    </row>
    <row r="722" spans="8:15" x14ac:dyDescent="0.35">
      <c r="H722" s="14" t="str">
        <f t="shared" si="11"/>
        <v xml:space="preserve">Yes_18650_StandaloneMultiple_cells </v>
      </c>
      <c r="I722" s="3" t="s">
        <v>16</v>
      </c>
      <c r="J722" s="3" t="s">
        <v>78</v>
      </c>
      <c r="K722" s="3" t="s">
        <v>9</v>
      </c>
      <c r="L722" s="3" t="s">
        <v>82</v>
      </c>
      <c r="M722" s="3" t="str">
        <f>IF('Battery exemption sheet'!$P$17&gt;0,'Battery exemption sheet'!$P$17," ")</f>
        <v xml:space="preserve"> </v>
      </c>
      <c r="N722" s="6"/>
      <c r="O722" s="7" t="s">
        <v>52</v>
      </c>
    </row>
    <row r="723" spans="8:15" x14ac:dyDescent="0.35">
      <c r="H723" s="14" t="str">
        <f t="shared" si="11"/>
        <v xml:space="preserve">YesLithium_IonIn equipmentMultiple_cells </v>
      </c>
      <c r="I723" s="3" t="s">
        <v>16</v>
      </c>
      <c r="J723" s="2" t="s">
        <v>79</v>
      </c>
      <c r="K723" s="3" t="s">
        <v>35</v>
      </c>
      <c r="L723" s="3" t="s">
        <v>82</v>
      </c>
      <c r="M723" s="3" t="str">
        <f>IF('Battery exemption sheet'!$P$18&gt;0,'Battery exemption sheet'!$P$18," ")</f>
        <v xml:space="preserve"> </v>
      </c>
      <c r="N723" s="6"/>
      <c r="O723" s="7" t="s">
        <v>52</v>
      </c>
    </row>
    <row r="724" spans="8:15" x14ac:dyDescent="0.35">
      <c r="H724" s="14" t="str">
        <f t="shared" si="11"/>
        <v xml:space="preserve">YesLithium_IonWith equipmentMultiple_cells </v>
      </c>
      <c r="I724" s="3" t="s">
        <v>16</v>
      </c>
      <c r="J724" s="2" t="s">
        <v>79</v>
      </c>
      <c r="K724" s="3" t="s">
        <v>37</v>
      </c>
      <c r="L724" s="3" t="s">
        <v>82</v>
      </c>
      <c r="M724" s="3" t="str">
        <f>IF('Battery exemption sheet'!$P$18&gt;0,'Battery exemption sheet'!$P$18," ")</f>
        <v xml:space="preserve"> </v>
      </c>
      <c r="N724" s="6"/>
      <c r="O724" s="7" t="s">
        <v>52</v>
      </c>
    </row>
    <row r="725" spans="8:15" x14ac:dyDescent="0.35">
      <c r="H725" s="14" t="str">
        <f t="shared" si="11"/>
        <v xml:space="preserve">YesLithium_IonStandaloneMultiple_cells </v>
      </c>
      <c r="I725" s="3" t="s">
        <v>16</v>
      </c>
      <c r="J725" s="2" t="s">
        <v>79</v>
      </c>
      <c r="K725" s="3" t="s">
        <v>9</v>
      </c>
      <c r="L725" s="3" t="s">
        <v>82</v>
      </c>
      <c r="M725" s="3" t="str">
        <f>IF('Battery exemption sheet'!$P$18&gt;0,'Battery exemption sheet'!$P$18," ")</f>
        <v xml:space="preserve"> </v>
      </c>
      <c r="N725" s="6"/>
      <c r="O725" s="7" t="s">
        <v>52</v>
      </c>
    </row>
    <row r="726" spans="8:15" x14ac:dyDescent="0.35">
      <c r="H726" s="14" t="str">
        <f t="shared" si="11"/>
        <v xml:space="preserve">YesLithium_PolymerIn equipmentMultiple_cells </v>
      </c>
      <c r="I726" s="3" t="s">
        <v>16</v>
      </c>
      <c r="J726" s="2" t="s">
        <v>85</v>
      </c>
      <c r="K726" s="3" t="s">
        <v>35</v>
      </c>
      <c r="L726" s="3" t="s">
        <v>82</v>
      </c>
      <c r="M726" s="3" t="str">
        <f>IF('Battery exemption sheet'!$P$18&gt;0,'Battery exemption sheet'!$P$18," ")</f>
        <v xml:space="preserve"> </v>
      </c>
      <c r="N726" s="6"/>
      <c r="O726" s="7" t="s">
        <v>52</v>
      </c>
    </row>
    <row r="727" spans="8:15" x14ac:dyDescent="0.35">
      <c r="H727" s="14" t="str">
        <f t="shared" si="11"/>
        <v xml:space="preserve">YesLithium_PolymerWith equipmentMultiple_cells </v>
      </c>
      <c r="I727" s="3" t="s">
        <v>16</v>
      </c>
      <c r="J727" s="2" t="s">
        <v>85</v>
      </c>
      <c r="K727" s="3" t="s">
        <v>37</v>
      </c>
      <c r="L727" s="3" t="s">
        <v>82</v>
      </c>
      <c r="M727" s="3" t="str">
        <f>IF('Battery exemption sheet'!$P$18&gt;0,'Battery exemption sheet'!$P$18," ")</f>
        <v xml:space="preserve"> </v>
      </c>
      <c r="N727" s="6"/>
      <c r="O727" s="7" t="s">
        <v>52</v>
      </c>
    </row>
    <row r="728" spans="8:15" x14ac:dyDescent="0.35">
      <c r="H728" s="14" t="str">
        <f t="shared" si="11"/>
        <v xml:space="preserve">YesLithium_PolymerStandaloneMultiple_cells </v>
      </c>
      <c r="I728" s="3" t="s">
        <v>16</v>
      </c>
      <c r="J728" s="2" t="s">
        <v>85</v>
      </c>
      <c r="K728" s="3" t="s">
        <v>9</v>
      </c>
      <c r="L728" s="3" t="s">
        <v>82</v>
      </c>
      <c r="M728" s="3" t="str">
        <f>IF('Battery exemption sheet'!$P$18&gt;0,'Battery exemption sheet'!$P$18," ")</f>
        <v xml:space="preserve"> </v>
      </c>
      <c r="N728" s="6"/>
      <c r="O728" s="7" t="s">
        <v>52</v>
      </c>
    </row>
    <row r="729" spans="8:15" x14ac:dyDescent="0.35">
      <c r="H729" s="14" t="str">
        <f t="shared" si="11"/>
        <v xml:space="preserve">YesLithium_cobalt_oxideIn equipmentMultiple_cells </v>
      </c>
      <c r="I729" s="3" t="s">
        <v>16</v>
      </c>
      <c r="J729" s="2" t="s">
        <v>84</v>
      </c>
      <c r="K729" s="3" t="s">
        <v>35</v>
      </c>
      <c r="L729" s="3" t="s">
        <v>82</v>
      </c>
      <c r="M729" s="3" t="str">
        <f>IF('Battery exemption sheet'!$P$18&gt;0,'Battery exemption sheet'!$P$18," ")</f>
        <v xml:space="preserve"> </v>
      </c>
      <c r="N729" s="6"/>
      <c r="O729" s="7" t="s">
        <v>52</v>
      </c>
    </row>
    <row r="730" spans="8:15" x14ac:dyDescent="0.35">
      <c r="H730" s="14" t="str">
        <f t="shared" si="11"/>
        <v xml:space="preserve">YesLithium_cobalt_oxideWith equipmentMultiple_cells </v>
      </c>
      <c r="I730" s="3" t="s">
        <v>16</v>
      </c>
      <c r="J730" s="2" t="s">
        <v>84</v>
      </c>
      <c r="K730" s="3" t="s">
        <v>37</v>
      </c>
      <c r="L730" s="3" t="s">
        <v>82</v>
      </c>
      <c r="M730" s="3" t="str">
        <f>IF('Battery exemption sheet'!$P$18&gt;0,'Battery exemption sheet'!$P$18," ")</f>
        <v xml:space="preserve"> </v>
      </c>
      <c r="N730" s="6"/>
      <c r="O730" s="7" t="s">
        <v>52</v>
      </c>
    </row>
    <row r="731" spans="8:15" x14ac:dyDescent="0.35">
      <c r="H731" s="14" t="str">
        <f t="shared" si="11"/>
        <v xml:space="preserve">YesLithium_cobalt_oxideStandaloneMultiple_cells </v>
      </c>
      <c r="I731" s="3" t="s">
        <v>16</v>
      </c>
      <c r="J731" s="2" t="s">
        <v>84</v>
      </c>
      <c r="K731" s="3" t="s">
        <v>9</v>
      </c>
      <c r="L731" s="3" t="s">
        <v>82</v>
      </c>
      <c r="M731" s="3" t="str">
        <f>IF('Battery exemption sheet'!$P$18&gt;0,'Battery exemption sheet'!$P$18," ")</f>
        <v xml:space="preserve"> </v>
      </c>
      <c r="N731" s="6"/>
      <c r="O731" s="7" t="s">
        <v>52</v>
      </c>
    </row>
    <row r="732" spans="8:15" ht="29" x14ac:dyDescent="0.35">
      <c r="H732" s="14" t="str">
        <f t="shared" si="11"/>
        <v xml:space="preserve">YesLithium_nickel_manganese_cobalt_oxideIn equipmentMultiple_cells </v>
      </c>
      <c r="I732" s="3" t="s">
        <v>16</v>
      </c>
      <c r="J732" s="2" t="s">
        <v>87</v>
      </c>
      <c r="K732" s="3" t="s">
        <v>35</v>
      </c>
      <c r="L732" s="3" t="s">
        <v>82</v>
      </c>
      <c r="M732" s="3" t="str">
        <f>IF('Battery exemption sheet'!$P$18&gt;0,'Battery exemption sheet'!$P$18," ")</f>
        <v xml:space="preserve"> </v>
      </c>
      <c r="N732" s="6"/>
      <c r="O732" s="7" t="s">
        <v>52</v>
      </c>
    </row>
    <row r="733" spans="8:15" ht="29" x14ac:dyDescent="0.35">
      <c r="H733" s="14" t="str">
        <f t="shared" si="11"/>
        <v xml:space="preserve">YesLithium_nickel_manganese_cobalt_oxideWith equipmentMultiple_cells </v>
      </c>
      <c r="I733" s="3" t="s">
        <v>16</v>
      </c>
      <c r="J733" s="2" t="s">
        <v>87</v>
      </c>
      <c r="K733" s="3" t="s">
        <v>37</v>
      </c>
      <c r="L733" s="3" t="s">
        <v>82</v>
      </c>
      <c r="M733" s="3" t="str">
        <f>IF('Battery exemption sheet'!$P$18&gt;0,'Battery exemption sheet'!$P$18," ")</f>
        <v xml:space="preserve"> </v>
      </c>
      <c r="N733" s="6"/>
      <c r="O733" s="7" t="s">
        <v>52</v>
      </c>
    </row>
    <row r="734" spans="8:15" ht="29" x14ac:dyDescent="0.35">
      <c r="H734" s="14" t="str">
        <f t="shared" si="11"/>
        <v xml:space="preserve">YesLithium_nickel_manganese_cobalt_oxideStandaloneMultiple_cells </v>
      </c>
      <c r="I734" s="3" t="s">
        <v>16</v>
      </c>
      <c r="J734" s="2" t="s">
        <v>87</v>
      </c>
      <c r="K734" s="3" t="s">
        <v>9</v>
      </c>
      <c r="L734" s="3" t="s">
        <v>82</v>
      </c>
      <c r="M734" s="3" t="str">
        <f>IF('Battery exemption sheet'!$P$18&gt;0,'Battery exemption sheet'!$P$18," ")</f>
        <v xml:space="preserve"> </v>
      </c>
      <c r="N734" s="6"/>
      <c r="O734" s="7" t="s">
        <v>52</v>
      </c>
    </row>
    <row r="735" spans="8:15" x14ac:dyDescent="0.35">
      <c r="H735" s="14" t="str">
        <f t="shared" si="11"/>
        <v xml:space="preserve">YesLithium_iron_phosphateIn equipmentMultiple_cells </v>
      </c>
      <c r="I735" s="3" t="s">
        <v>16</v>
      </c>
      <c r="J735" s="2" t="s">
        <v>86</v>
      </c>
      <c r="K735" s="3" t="s">
        <v>35</v>
      </c>
      <c r="L735" s="3" t="s">
        <v>82</v>
      </c>
      <c r="M735" s="3" t="str">
        <f>IF('Battery exemption sheet'!$P$18&gt;0,'Battery exemption sheet'!$P$18," ")</f>
        <v xml:space="preserve"> </v>
      </c>
      <c r="N735" s="6"/>
      <c r="O735" s="7" t="s">
        <v>52</v>
      </c>
    </row>
    <row r="736" spans="8:15" x14ac:dyDescent="0.35">
      <c r="H736" s="14" t="str">
        <f t="shared" si="11"/>
        <v xml:space="preserve">YesLithium_iron_phosphateWith equipmentMultiple_cells </v>
      </c>
      <c r="I736" s="3" t="s">
        <v>16</v>
      </c>
      <c r="J736" s="2" t="s">
        <v>86</v>
      </c>
      <c r="K736" s="3" t="s">
        <v>37</v>
      </c>
      <c r="L736" s="3" t="s">
        <v>82</v>
      </c>
      <c r="M736" s="3" t="str">
        <f>IF('Battery exemption sheet'!$P$18&gt;0,'Battery exemption sheet'!$P$18," ")</f>
        <v xml:space="preserve"> </v>
      </c>
      <c r="N736" s="6"/>
      <c r="O736" s="7" t="s">
        <v>52</v>
      </c>
    </row>
    <row r="737" spans="8:15" x14ac:dyDescent="0.35">
      <c r="H737" s="14" t="str">
        <f t="shared" si="11"/>
        <v xml:space="preserve">YesLithium_iron_phosphateStandaloneMultiple_cells </v>
      </c>
      <c r="I737" s="3" t="s">
        <v>16</v>
      </c>
      <c r="J737" s="2" t="s">
        <v>86</v>
      </c>
      <c r="K737" s="3" t="s">
        <v>9</v>
      </c>
      <c r="L737" s="3" t="s">
        <v>82</v>
      </c>
      <c r="M737" s="3" t="str">
        <f>IF('Battery exemption sheet'!$P$18&gt;0,'Battery exemption sheet'!$P$18," ")</f>
        <v xml:space="preserve"> </v>
      </c>
      <c r="N737" s="6"/>
      <c r="O737" s="7" t="s">
        <v>52</v>
      </c>
    </row>
    <row r="738" spans="8:15" x14ac:dyDescent="0.35">
      <c r="H738" s="14" t="str">
        <f t="shared" si="11"/>
        <v xml:space="preserve">YesLithium_titanateIn equipmentMultiple_cells </v>
      </c>
      <c r="I738" s="3" t="s">
        <v>16</v>
      </c>
      <c r="J738" s="2" t="s">
        <v>88</v>
      </c>
      <c r="K738" s="3" t="s">
        <v>35</v>
      </c>
      <c r="L738" s="3" t="s">
        <v>82</v>
      </c>
      <c r="M738" s="3" t="str">
        <f>IF('Battery exemption sheet'!$P$18&gt;0,'Battery exemption sheet'!$P$18," ")</f>
        <v xml:space="preserve"> </v>
      </c>
      <c r="N738" s="6"/>
      <c r="O738" s="7" t="s">
        <v>52</v>
      </c>
    </row>
    <row r="739" spans="8:15" x14ac:dyDescent="0.35">
      <c r="H739" s="14" t="str">
        <f t="shared" si="11"/>
        <v xml:space="preserve">YesLithium_titanateWith equipmentMultiple_cells </v>
      </c>
      <c r="I739" s="3" t="s">
        <v>16</v>
      </c>
      <c r="J739" s="2" t="s">
        <v>88</v>
      </c>
      <c r="K739" s="3" t="s">
        <v>37</v>
      </c>
      <c r="L739" s="3" t="s">
        <v>82</v>
      </c>
      <c r="M739" s="3" t="str">
        <f>IF('Battery exemption sheet'!$P$18&gt;0,'Battery exemption sheet'!$P$18," ")</f>
        <v xml:space="preserve"> </v>
      </c>
      <c r="N739" s="6"/>
      <c r="O739" s="7" t="s">
        <v>52</v>
      </c>
    </row>
    <row r="740" spans="8:15" x14ac:dyDescent="0.35">
      <c r="H740" s="14" t="str">
        <f t="shared" si="11"/>
        <v xml:space="preserve">YesLithium_titanateStandaloneMultiple_cells </v>
      </c>
      <c r="I740" s="3" t="s">
        <v>16</v>
      </c>
      <c r="J740" s="2" t="s">
        <v>88</v>
      </c>
      <c r="K740" s="3" t="s">
        <v>9</v>
      </c>
      <c r="L740" s="3" t="s">
        <v>82</v>
      </c>
      <c r="M740" s="3" t="str">
        <f>IF('Battery exemption sheet'!$P$18&gt;0,'Battery exemption sheet'!$P$18," ")</f>
        <v xml:space="preserve"> </v>
      </c>
      <c r="N740" s="6"/>
      <c r="O740" s="7" t="s">
        <v>52</v>
      </c>
    </row>
    <row r="741" spans="8:15" x14ac:dyDescent="0.35">
      <c r="H741" s="14" t="str">
        <f t="shared" si="11"/>
        <v xml:space="preserve">Yes_18650_In equipmentMultiple_cells </v>
      </c>
      <c r="I741" s="3" t="s">
        <v>16</v>
      </c>
      <c r="J741" s="3" t="s">
        <v>78</v>
      </c>
      <c r="K741" s="3" t="s">
        <v>35</v>
      </c>
      <c r="L741" s="3" t="s">
        <v>82</v>
      </c>
      <c r="M741" s="3" t="str">
        <f>IF('Battery exemption sheet'!$P$18&gt;0,'Battery exemption sheet'!$P$18," ")</f>
        <v xml:space="preserve"> </v>
      </c>
      <c r="N741" s="6"/>
      <c r="O741" s="7" t="s">
        <v>52</v>
      </c>
    </row>
    <row r="742" spans="8:15" x14ac:dyDescent="0.35">
      <c r="H742" s="14" t="str">
        <f t="shared" si="11"/>
        <v xml:space="preserve">Yes_18650_With equipmentMultiple_cells </v>
      </c>
      <c r="I742" s="3" t="s">
        <v>16</v>
      </c>
      <c r="J742" s="3" t="s">
        <v>78</v>
      </c>
      <c r="K742" s="3" t="s">
        <v>37</v>
      </c>
      <c r="L742" s="3" t="s">
        <v>82</v>
      </c>
      <c r="M742" s="3" t="str">
        <f>IF('Battery exemption sheet'!$P$18&gt;0,'Battery exemption sheet'!$P$18," ")</f>
        <v xml:space="preserve"> </v>
      </c>
      <c r="N742" s="6"/>
      <c r="O742" s="7" t="s">
        <v>52</v>
      </c>
    </row>
    <row r="743" spans="8:15" x14ac:dyDescent="0.35">
      <c r="H743" s="14" t="str">
        <f t="shared" si="11"/>
        <v xml:space="preserve">Yes_18650_StandaloneMultiple_cells </v>
      </c>
      <c r="I743" s="3" t="s">
        <v>16</v>
      </c>
      <c r="J743" s="3" t="s">
        <v>78</v>
      </c>
      <c r="K743" s="3" t="s">
        <v>9</v>
      </c>
      <c r="L743" s="3" t="s">
        <v>82</v>
      </c>
      <c r="M743" s="3" t="str">
        <f>IF('Battery exemption sheet'!$P$18&gt;0,'Battery exemption sheet'!$P$18," ")</f>
        <v xml:space="preserve"> </v>
      </c>
      <c r="N743" s="6"/>
      <c r="O743" s="7" t="s">
        <v>52</v>
      </c>
    </row>
    <row r="744" spans="8:15" x14ac:dyDescent="0.35">
      <c r="H744" s="14" t="str">
        <f t="shared" ref="H744:H807" si="12">I744&amp;J744&amp;K744&amp;L744&amp;M744&amp;N744</f>
        <v xml:space="preserve">YesLithium_IonIn equipmentMultiple_cells </v>
      </c>
      <c r="I744" s="3" t="s">
        <v>16</v>
      </c>
      <c r="J744" s="2" t="s">
        <v>79</v>
      </c>
      <c r="K744" s="3" t="s">
        <v>35</v>
      </c>
      <c r="L744" s="3" t="s">
        <v>82</v>
      </c>
      <c r="M744" s="3" t="str">
        <f>IF('Battery exemption sheet'!$P$19&gt;0,'Battery exemption sheet'!$P$19," ")</f>
        <v xml:space="preserve"> </v>
      </c>
      <c r="N744" s="6"/>
      <c r="O744" s="7" t="s">
        <v>52</v>
      </c>
    </row>
    <row r="745" spans="8:15" x14ac:dyDescent="0.35">
      <c r="H745" s="14" t="str">
        <f t="shared" si="12"/>
        <v xml:space="preserve">YesLithium_IonWith equipmentMultiple_cells </v>
      </c>
      <c r="I745" s="3" t="s">
        <v>16</v>
      </c>
      <c r="J745" s="2" t="s">
        <v>79</v>
      </c>
      <c r="K745" s="3" t="s">
        <v>37</v>
      </c>
      <c r="L745" s="3" t="s">
        <v>82</v>
      </c>
      <c r="M745" s="3" t="str">
        <f>IF('Battery exemption sheet'!$P$19&gt;0,'Battery exemption sheet'!$P$19," ")</f>
        <v xml:space="preserve"> </v>
      </c>
      <c r="N745" s="6"/>
      <c r="O745" s="7" t="s">
        <v>52</v>
      </c>
    </row>
    <row r="746" spans="8:15" x14ac:dyDescent="0.35">
      <c r="H746" s="14" t="str">
        <f t="shared" si="12"/>
        <v xml:space="preserve">YesLithium_IonStandaloneMultiple_cells </v>
      </c>
      <c r="I746" s="3" t="s">
        <v>16</v>
      </c>
      <c r="J746" s="2" t="s">
        <v>79</v>
      </c>
      <c r="K746" s="3" t="s">
        <v>9</v>
      </c>
      <c r="L746" s="3" t="s">
        <v>82</v>
      </c>
      <c r="M746" s="3" t="str">
        <f>IF('Battery exemption sheet'!$P$19&gt;0,'Battery exemption sheet'!$P$19," ")</f>
        <v xml:space="preserve"> </v>
      </c>
      <c r="N746" s="6"/>
      <c r="O746" s="7" t="s">
        <v>52</v>
      </c>
    </row>
    <row r="747" spans="8:15" x14ac:dyDescent="0.35">
      <c r="H747" s="14" t="str">
        <f t="shared" si="12"/>
        <v xml:space="preserve">YesLithium_PolymerIn equipmentMultiple_cells </v>
      </c>
      <c r="I747" s="3" t="s">
        <v>16</v>
      </c>
      <c r="J747" s="2" t="s">
        <v>85</v>
      </c>
      <c r="K747" s="3" t="s">
        <v>35</v>
      </c>
      <c r="L747" s="3" t="s">
        <v>82</v>
      </c>
      <c r="M747" s="3" t="str">
        <f>IF('Battery exemption sheet'!$P$19&gt;0,'Battery exemption sheet'!$P$19," ")</f>
        <v xml:space="preserve"> </v>
      </c>
      <c r="N747" s="6"/>
      <c r="O747" s="7" t="s">
        <v>52</v>
      </c>
    </row>
    <row r="748" spans="8:15" x14ac:dyDescent="0.35">
      <c r="H748" s="14" t="str">
        <f t="shared" si="12"/>
        <v xml:space="preserve">YesLithium_PolymerWith equipmentMultiple_cells </v>
      </c>
      <c r="I748" s="3" t="s">
        <v>16</v>
      </c>
      <c r="J748" s="2" t="s">
        <v>85</v>
      </c>
      <c r="K748" s="3" t="s">
        <v>37</v>
      </c>
      <c r="L748" s="3" t="s">
        <v>82</v>
      </c>
      <c r="M748" s="3" t="str">
        <f>IF('Battery exemption sheet'!$P$19&gt;0,'Battery exemption sheet'!$P$19," ")</f>
        <v xml:space="preserve"> </v>
      </c>
      <c r="N748" s="6"/>
      <c r="O748" s="7" t="s">
        <v>52</v>
      </c>
    </row>
    <row r="749" spans="8:15" x14ac:dyDescent="0.35">
      <c r="H749" s="14" t="str">
        <f t="shared" si="12"/>
        <v xml:space="preserve">YesLithium_PolymerStandaloneMultiple_cells </v>
      </c>
      <c r="I749" s="3" t="s">
        <v>16</v>
      </c>
      <c r="J749" s="2" t="s">
        <v>85</v>
      </c>
      <c r="K749" s="3" t="s">
        <v>9</v>
      </c>
      <c r="L749" s="3" t="s">
        <v>82</v>
      </c>
      <c r="M749" s="3" t="str">
        <f>IF('Battery exemption sheet'!$P$19&gt;0,'Battery exemption sheet'!$P$19," ")</f>
        <v xml:space="preserve"> </v>
      </c>
      <c r="N749" s="6"/>
      <c r="O749" s="7" t="s">
        <v>52</v>
      </c>
    </row>
    <row r="750" spans="8:15" x14ac:dyDescent="0.35">
      <c r="H750" s="14" t="str">
        <f t="shared" si="12"/>
        <v xml:space="preserve">YesLithium_cobalt_oxideIn equipmentMultiple_cells </v>
      </c>
      <c r="I750" s="3" t="s">
        <v>16</v>
      </c>
      <c r="J750" s="2" t="s">
        <v>84</v>
      </c>
      <c r="K750" s="3" t="s">
        <v>35</v>
      </c>
      <c r="L750" s="3" t="s">
        <v>82</v>
      </c>
      <c r="M750" s="3" t="str">
        <f>IF('Battery exemption sheet'!$P$19&gt;0,'Battery exemption sheet'!$P$19," ")</f>
        <v xml:space="preserve"> </v>
      </c>
      <c r="N750" s="6"/>
      <c r="O750" s="7" t="s">
        <v>52</v>
      </c>
    </row>
    <row r="751" spans="8:15" x14ac:dyDescent="0.35">
      <c r="H751" s="14" t="str">
        <f t="shared" si="12"/>
        <v xml:space="preserve">YesLithium_cobalt_oxideWith equipmentMultiple_cells </v>
      </c>
      <c r="I751" s="3" t="s">
        <v>16</v>
      </c>
      <c r="J751" s="2" t="s">
        <v>84</v>
      </c>
      <c r="K751" s="3" t="s">
        <v>37</v>
      </c>
      <c r="L751" s="3" t="s">
        <v>82</v>
      </c>
      <c r="M751" s="3" t="str">
        <f>IF('Battery exemption sheet'!$P$19&gt;0,'Battery exemption sheet'!$P$19," ")</f>
        <v xml:space="preserve"> </v>
      </c>
      <c r="N751" s="6"/>
      <c r="O751" s="7" t="s">
        <v>52</v>
      </c>
    </row>
    <row r="752" spans="8:15" x14ac:dyDescent="0.35">
      <c r="H752" s="14" t="str">
        <f t="shared" si="12"/>
        <v xml:space="preserve">YesLithium_cobalt_oxideStandaloneMultiple_cells </v>
      </c>
      <c r="I752" s="3" t="s">
        <v>16</v>
      </c>
      <c r="J752" s="2" t="s">
        <v>84</v>
      </c>
      <c r="K752" s="3" t="s">
        <v>9</v>
      </c>
      <c r="L752" s="3" t="s">
        <v>82</v>
      </c>
      <c r="M752" s="3" t="str">
        <f>IF('Battery exemption sheet'!$P$19&gt;0,'Battery exemption sheet'!$P$19," ")</f>
        <v xml:space="preserve"> </v>
      </c>
      <c r="N752" s="6"/>
      <c r="O752" s="7" t="s">
        <v>52</v>
      </c>
    </row>
    <row r="753" spans="8:15" ht="29" x14ac:dyDescent="0.35">
      <c r="H753" s="14" t="str">
        <f t="shared" si="12"/>
        <v xml:space="preserve">YesLithium_nickel_manganese_cobalt_oxideIn equipmentMultiple_cells </v>
      </c>
      <c r="I753" s="3" t="s">
        <v>16</v>
      </c>
      <c r="J753" s="2" t="s">
        <v>87</v>
      </c>
      <c r="K753" s="3" t="s">
        <v>35</v>
      </c>
      <c r="L753" s="3" t="s">
        <v>82</v>
      </c>
      <c r="M753" s="3" t="str">
        <f>IF('Battery exemption sheet'!$P$19&gt;0,'Battery exemption sheet'!$P$19," ")</f>
        <v xml:space="preserve"> </v>
      </c>
      <c r="N753" s="6"/>
      <c r="O753" s="7" t="s">
        <v>52</v>
      </c>
    </row>
    <row r="754" spans="8:15" ht="29" x14ac:dyDescent="0.35">
      <c r="H754" s="14" t="str">
        <f t="shared" si="12"/>
        <v xml:space="preserve">YesLithium_nickel_manganese_cobalt_oxideWith equipmentMultiple_cells </v>
      </c>
      <c r="I754" s="3" t="s">
        <v>16</v>
      </c>
      <c r="J754" s="2" t="s">
        <v>87</v>
      </c>
      <c r="K754" s="3" t="s">
        <v>37</v>
      </c>
      <c r="L754" s="3" t="s">
        <v>82</v>
      </c>
      <c r="M754" s="3" t="str">
        <f>IF('Battery exemption sheet'!$P$19&gt;0,'Battery exemption sheet'!$P$19," ")</f>
        <v xml:space="preserve"> </v>
      </c>
      <c r="N754" s="6"/>
      <c r="O754" s="7" t="s">
        <v>52</v>
      </c>
    </row>
    <row r="755" spans="8:15" ht="29" x14ac:dyDescent="0.35">
      <c r="H755" s="14" t="str">
        <f t="shared" si="12"/>
        <v xml:space="preserve">YesLithium_nickel_manganese_cobalt_oxideStandaloneMultiple_cells </v>
      </c>
      <c r="I755" s="3" t="s">
        <v>16</v>
      </c>
      <c r="J755" s="2" t="s">
        <v>87</v>
      </c>
      <c r="K755" s="3" t="s">
        <v>9</v>
      </c>
      <c r="L755" s="3" t="s">
        <v>82</v>
      </c>
      <c r="M755" s="3" t="str">
        <f>IF('Battery exemption sheet'!$P$19&gt;0,'Battery exemption sheet'!$P$19," ")</f>
        <v xml:space="preserve"> </v>
      </c>
      <c r="N755" s="6"/>
      <c r="O755" s="7" t="s">
        <v>52</v>
      </c>
    </row>
    <row r="756" spans="8:15" x14ac:dyDescent="0.35">
      <c r="H756" s="14" t="str">
        <f t="shared" si="12"/>
        <v xml:space="preserve">YesLithium_iron_phosphateIn equipmentMultiple_cells </v>
      </c>
      <c r="I756" s="3" t="s">
        <v>16</v>
      </c>
      <c r="J756" s="2" t="s">
        <v>86</v>
      </c>
      <c r="K756" s="3" t="s">
        <v>35</v>
      </c>
      <c r="L756" s="3" t="s">
        <v>82</v>
      </c>
      <c r="M756" s="3" t="str">
        <f>IF('Battery exemption sheet'!$P$19&gt;0,'Battery exemption sheet'!$P$19," ")</f>
        <v xml:space="preserve"> </v>
      </c>
      <c r="N756" s="6"/>
      <c r="O756" s="7" t="s">
        <v>52</v>
      </c>
    </row>
    <row r="757" spans="8:15" x14ac:dyDescent="0.35">
      <c r="H757" s="14" t="str">
        <f t="shared" si="12"/>
        <v xml:space="preserve">YesLithium_iron_phosphateWith equipmentMultiple_cells </v>
      </c>
      <c r="I757" s="3" t="s">
        <v>16</v>
      </c>
      <c r="J757" s="2" t="s">
        <v>86</v>
      </c>
      <c r="K757" s="3" t="s">
        <v>37</v>
      </c>
      <c r="L757" s="3" t="s">
        <v>82</v>
      </c>
      <c r="M757" s="3" t="str">
        <f>IF('Battery exemption sheet'!$P$19&gt;0,'Battery exemption sheet'!$P$19," ")</f>
        <v xml:space="preserve"> </v>
      </c>
      <c r="N757" s="6"/>
      <c r="O757" s="7" t="s">
        <v>52</v>
      </c>
    </row>
    <row r="758" spans="8:15" x14ac:dyDescent="0.35">
      <c r="H758" s="14" t="str">
        <f t="shared" si="12"/>
        <v xml:space="preserve">YesLithium_iron_phosphateStandaloneMultiple_cells </v>
      </c>
      <c r="I758" s="3" t="s">
        <v>16</v>
      </c>
      <c r="J758" s="2" t="s">
        <v>86</v>
      </c>
      <c r="K758" s="3" t="s">
        <v>9</v>
      </c>
      <c r="L758" s="3" t="s">
        <v>82</v>
      </c>
      <c r="M758" s="3" t="str">
        <f>IF('Battery exemption sheet'!$P$19&gt;0,'Battery exemption sheet'!$P$19," ")</f>
        <v xml:space="preserve"> </v>
      </c>
      <c r="N758" s="6"/>
      <c r="O758" s="7" t="s">
        <v>52</v>
      </c>
    </row>
    <row r="759" spans="8:15" x14ac:dyDescent="0.35">
      <c r="H759" s="14" t="str">
        <f t="shared" si="12"/>
        <v xml:space="preserve">YesLithium_titanateIn equipmentMultiple_cells </v>
      </c>
      <c r="I759" s="3" t="s">
        <v>16</v>
      </c>
      <c r="J759" s="2" t="s">
        <v>88</v>
      </c>
      <c r="K759" s="3" t="s">
        <v>35</v>
      </c>
      <c r="L759" s="3" t="s">
        <v>82</v>
      </c>
      <c r="M759" s="3" t="str">
        <f>IF('Battery exemption sheet'!$P$19&gt;0,'Battery exemption sheet'!$P$19," ")</f>
        <v xml:space="preserve"> </v>
      </c>
      <c r="N759" s="6"/>
      <c r="O759" s="7" t="s">
        <v>52</v>
      </c>
    </row>
    <row r="760" spans="8:15" x14ac:dyDescent="0.35">
      <c r="H760" s="14" t="str">
        <f t="shared" si="12"/>
        <v xml:space="preserve">YesLithium_titanateWith equipmentMultiple_cells </v>
      </c>
      <c r="I760" s="3" t="s">
        <v>16</v>
      </c>
      <c r="J760" s="2" t="s">
        <v>88</v>
      </c>
      <c r="K760" s="3" t="s">
        <v>37</v>
      </c>
      <c r="L760" s="3" t="s">
        <v>82</v>
      </c>
      <c r="M760" s="3" t="str">
        <f>IF('Battery exemption sheet'!$P$19&gt;0,'Battery exemption sheet'!$P$19," ")</f>
        <v xml:space="preserve"> </v>
      </c>
      <c r="N760" s="6"/>
      <c r="O760" s="7" t="s">
        <v>52</v>
      </c>
    </row>
    <row r="761" spans="8:15" x14ac:dyDescent="0.35">
      <c r="H761" s="14" t="str">
        <f t="shared" si="12"/>
        <v xml:space="preserve">YesLithium_titanateStandaloneMultiple_cells </v>
      </c>
      <c r="I761" s="3" t="s">
        <v>16</v>
      </c>
      <c r="J761" s="2" t="s">
        <v>88</v>
      </c>
      <c r="K761" s="3" t="s">
        <v>9</v>
      </c>
      <c r="L761" s="3" t="s">
        <v>82</v>
      </c>
      <c r="M761" s="3" t="str">
        <f>IF('Battery exemption sheet'!$P$19&gt;0,'Battery exemption sheet'!$P$19," ")</f>
        <v xml:space="preserve"> </v>
      </c>
      <c r="N761" s="6"/>
      <c r="O761" s="7" t="s">
        <v>52</v>
      </c>
    </row>
    <row r="762" spans="8:15" x14ac:dyDescent="0.35">
      <c r="H762" s="14" t="str">
        <f t="shared" si="12"/>
        <v xml:space="preserve">Yes_18650_In equipmentMultiple_cells </v>
      </c>
      <c r="I762" s="3" t="s">
        <v>16</v>
      </c>
      <c r="J762" s="3" t="s">
        <v>78</v>
      </c>
      <c r="K762" s="3" t="s">
        <v>35</v>
      </c>
      <c r="L762" s="3" t="s">
        <v>82</v>
      </c>
      <c r="M762" s="3" t="str">
        <f>IF('Battery exemption sheet'!$P$19&gt;0,'Battery exemption sheet'!$P$19," ")</f>
        <v xml:space="preserve"> </v>
      </c>
      <c r="N762" s="6"/>
      <c r="O762" s="7" t="s">
        <v>52</v>
      </c>
    </row>
    <row r="763" spans="8:15" x14ac:dyDescent="0.35">
      <c r="H763" s="14" t="str">
        <f t="shared" si="12"/>
        <v xml:space="preserve">Yes_18650_With equipmentMultiple_cells </v>
      </c>
      <c r="I763" s="3" t="s">
        <v>16</v>
      </c>
      <c r="J763" s="3" t="s">
        <v>78</v>
      </c>
      <c r="K763" s="3" t="s">
        <v>37</v>
      </c>
      <c r="L763" s="3" t="s">
        <v>82</v>
      </c>
      <c r="M763" s="3" t="str">
        <f>IF('Battery exemption sheet'!$P$19&gt;0,'Battery exemption sheet'!$P$19," ")</f>
        <v xml:space="preserve"> </v>
      </c>
      <c r="N763" s="6"/>
      <c r="O763" s="7" t="s">
        <v>52</v>
      </c>
    </row>
    <row r="764" spans="8:15" x14ac:dyDescent="0.35">
      <c r="H764" s="14" t="str">
        <f t="shared" si="12"/>
        <v xml:space="preserve">Yes_18650_StandaloneMultiple_cells </v>
      </c>
      <c r="I764" s="3" t="s">
        <v>16</v>
      </c>
      <c r="J764" s="3" t="s">
        <v>78</v>
      </c>
      <c r="K764" s="3" t="s">
        <v>9</v>
      </c>
      <c r="L764" s="3" t="s">
        <v>82</v>
      </c>
      <c r="M764" s="3" t="str">
        <f>IF('Battery exemption sheet'!$P$19&gt;0,'Battery exemption sheet'!$P$19," ")</f>
        <v xml:space="preserve"> </v>
      </c>
      <c r="N764" s="6"/>
      <c r="O764" s="7" t="s">
        <v>52</v>
      </c>
    </row>
    <row r="765" spans="8:15" x14ac:dyDescent="0.35">
      <c r="H765" s="14" t="str">
        <f t="shared" si="12"/>
        <v xml:space="preserve">YesLithium_IonIn equipmentMultiple_cells </v>
      </c>
      <c r="I765" s="3" t="s">
        <v>16</v>
      </c>
      <c r="J765" s="2" t="s">
        <v>79</v>
      </c>
      <c r="K765" s="3" t="s">
        <v>35</v>
      </c>
      <c r="L765" s="3" t="s">
        <v>82</v>
      </c>
      <c r="M765" s="3" t="str">
        <f>IF('Battery exemption sheet'!$P$20&gt;0,'Battery exemption sheet'!$P$20," ")</f>
        <v xml:space="preserve"> </v>
      </c>
      <c r="N765" s="6"/>
      <c r="O765" s="7" t="s">
        <v>52</v>
      </c>
    </row>
    <row r="766" spans="8:15" x14ac:dyDescent="0.35">
      <c r="H766" s="14" t="str">
        <f t="shared" si="12"/>
        <v xml:space="preserve">YesLithium_IonWith equipmentMultiple_cells </v>
      </c>
      <c r="I766" s="3" t="s">
        <v>16</v>
      </c>
      <c r="J766" s="2" t="s">
        <v>79</v>
      </c>
      <c r="K766" s="3" t="s">
        <v>37</v>
      </c>
      <c r="L766" s="3" t="s">
        <v>82</v>
      </c>
      <c r="M766" s="3" t="str">
        <f>IF('Battery exemption sheet'!$P$20&gt;0,'Battery exemption sheet'!$P$20," ")</f>
        <v xml:space="preserve"> </v>
      </c>
      <c r="N766" s="6"/>
      <c r="O766" s="7" t="s">
        <v>52</v>
      </c>
    </row>
    <row r="767" spans="8:15" x14ac:dyDescent="0.35">
      <c r="H767" s="14" t="str">
        <f t="shared" si="12"/>
        <v xml:space="preserve">YesLithium_IonStandaloneMultiple_cells </v>
      </c>
      <c r="I767" s="3" t="s">
        <v>16</v>
      </c>
      <c r="J767" s="2" t="s">
        <v>79</v>
      </c>
      <c r="K767" s="3" t="s">
        <v>9</v>
      </c>
      <c r="L767" s="3" t="s">
        <v>82</v>
      </c>
      <c r="M767" s="3" t="str">
        <f>IF('Battery exemption sheet'!$P$20&gt;0,'Battery exemption sheet'!$P$20," ")</f>
        <v xml:space="preserve"> </v>
      </c>
      <c r="N767" s="6"/>
      <c r="O767" s="7" t="s">
        <v>52</v>
      </c>
    </row>
    <row r="768" spans="8:15" x14ac:dyDescent="0.35">
      <c r="H768" s="14" t="str">
        <f t="shared" si="12"/>
        <v xml:space="preserve">YesLithium_PolymerIn equipmentMultiple_cells </v>
      </c>
      <c r="I768" s="3" t="s">
        <v>16</v>
      </c>
      <c r="J768" s="2" t="s">
        <v>85</v>
      </c>
      <c r="K768" s="3" t="s">
        <v>35</v>
      </c>
      <c r="L768" s="3" t="s">
        <v>82</v>
      </c>
      <c r="M768" s="3" t="str">
        <f>IF('Battery exemption sheet'!$P$20&gt;0,'Battery exemption sheet'!$P$20," ")</f>
        <v xml:space="preserve"> </v>
      </c>
      <c r="N768" s="6"/>
      <c r="O768" s="7" t="s">
        <v>52</v>
      </c>
    </row>
    <row r="769" spans="8:15" x14ac:dyDescent="0.35">
      <c r="H769" s="14" t="str">
        <f t="shared" si="12"/>
        <v xml:space="preserve">YesLithium_PolymerWith equipmentMultiple_cells </v>
      </c>
      <c r="I769" s="3" t="s">
        <v>16</v>
      </c>
      <c r="J769" s="2" t="s">
        <v>85</v>
      </c>
      <c r="K769" s="3" t="s">
        <v>37</v>
      </c>
      <c r="L769" s="3" t="s">
        <v>82</v>
      </c>
      <c r="M769" s="3" t="str">
        <f>IF('Battery exemption sheet'!$P$20&gt;0,'Battery exemption sheet'!$P$20," ")</f>
        <v xml:space="preserve"> </v>
      </c>
      <c r="N769" s="6"/>
      <c r="O769" s="7" t="s">
        <v>52</v>
      </c>
    </row>
    <row r="770" spans="8:15" x14ac:dyDescent="0.35">
      <c r="H770" s="14" t="str">
        <f t="shared" si="12"/>
        <v xml:space="preserve">YesLithium_PolymerStandaloneMultiple_cells </v>
      </c>
      <c r="I770" s="3" t="s">
        <v>16</v>
      </c>
      <c r="J770" s="2" t="s">
        <v>85</v>
      </c>
      <c r="K770" s="3" t="s">
        <v>9</v>
      </c>
      <c r="L770" s="3" t="s">
        <v>82</v>
      </c>
      <c r="M770" s="3" t="str">
        <f>IF('Battery exemption sheet'!$P$20&gt;0,'Battery exemption sheet'!$P$20," ")</f>
        <v xml:space="preserve"> </v>
      </c>
      <c r="N770" s="6"/>
      <c r="O770" s="7" t="s">
        <v>52</v>
      </c>
    </row>
    <row r="771" spans="8:15" x14ac:dyDescent="0.35">
      <c r="H771" s="14" t="str">
        <f t="shared" si="12"/>
        <v xml:space="preserve">YesLithium_cobalt_oxideIn equipmentMultiple_cells </v>
      </c>
      <c r="I771" s="3" t="s">
        <v>16</v>
      </c>
      <c r="J771" s="2" t="s">
        <v>84</v>
      </c>
      <c r="K771" s="3" t="s">
        <v>35</v>
      </c>
      <c r="L771" s="3" t="s">
        <v>82</v>
      </c>
      <c r="M771" s="3" t="str">
        <f>IF('Battery exemption sheet'!$P$20&gt;0,'Battery exemption sheet'!$P$20," ")</f>
        <v xml:space="preserve"> </v>
      </c>
      <c r="N771" s="6"/>
      <c r="O771" s="7" t="s">
        <v>52</v>
      </c>
    </row>
    <row r="772" spans="8:15" x14ac:dyDescent="0.35">
      <c r="H772" s="14" t="str">
        <f t="shared" si="12"/>
        <v xml:space="preserve">YesLithium_cobalt_oxideWith equipmentMultiple_cells </v>
      </c>
      <c r="I772" s="3" t="s">
        <v>16</v>
      </c>
      <c r="J772" s="2" t="s">
        <v>84</v>
      </c>
      <c r="K772" s="3" t="s">
        <v>37</v>
      </c>
      <c r="L772" s="3" t="s">
        <v>82</v>
      </c>
      <c r="M772" s="3" t="str">
        <f>IF('Battery exemption sheet'!$P$20&gt;0,'Battery exemption sheet'!$P$20," ")</f>
        <v xml:space="preserve"> </v>
      </c>
      <c r="N772" s="6"/>
      <c r="O772" s="7" t="s">
        <v>52</v>
      </c>
    </row>
    <row r="773" spans="8:15" x14ac:dyDescent="0.35">
      <c r="H773" s="14" t="str">
        <f t="shared" si="12"/>
        <v xml:space="preserve">YesLithium_cobalt_oxideStandaloneMultiple_cells </v>
      </c>
      <c r="I773" s="3" t="s">
        <v>16</v>
      </c>
      <c r="J773" s="2" t="s">
        <v>84</v>
      </c>
      <c r="K773" s="3" t="s">
        <v>9</v>
      </c>
      <c r="L773" s="3" t="s">
        <v>82</v>
      </c>
      <c r="M773" s="3" t="str">
        <f>IF('Battery exemption sheet'!$P$20&gt;0,'Battery exemption sheet'!$P$20," ")</f>
        <v xml:space="preserve"> </v>
      </c>
      <c r="N773" s="6"/>
      <c r="O773" s="7" t="s">
        <v>52</v>
      </c>
    </row>
    <row r="774" spans="8:15" ht="29" x14ac:dyDescent="0.35">
      <c r="H774" s="14" t="str">
        <f t="shared" si="12"/>
        <v xml:space="preserve">YesLithium_nickel_manganese_cobalt_oxideIn equipmentMultiple_cells </v>
      </c>
      <c r="I774" s="3" t="s">
        <v>16</v>
      </c>
      <c r="J774" s="2" t="s">
        <v>87</v>
      </c>
      <c r="K774" s="3" t="s">
        <v>35</v>
      </c>
      <c r="L774" s="3" t="s">
        <v>82</v>
      </c>
      <c r="M774" s="3" t="str">
        <f>IF('Battery exemption sheet'!$P$20&gt;0,'Battery exemption sheet'!$P$20," ")</f>
        <v xml:space="preserve"> </v>
      </c>
      <c r="N774" s="6"/>
      <c r="O774" s="7" t="s">
        <v>52</v>
      </c>
    </row>
    <row r="775" spans="8:15" ht="29" x14ac:dyDescent="0.35">
      <c r="H775" s="14" t="str">
        <f t="shared" si="12"/>
        <v xml:space="preserve">YesLithium_nickel_manganese_cobalt_oxideWith equipmentMultiple_cells </v>
      </c>
      <c r="I775" s="3" t="s">
        <v>16</v>
      </c>
      <c r="J775" s="2" t="s">
        <v>87</v>
      </c>
      <c r="K775" s="3" t="s">
        <v>37</v>
      </c>
      <c r="L775" s="3" t="s">
        <v>82</v>
      </c>
      <c r="M775" s="3" t="str">
        <f>IF('Battery exemption sheet'!$P$20&gt;0,'Battery exemption sheet'!$P$20," ")</f>
        <v xml:space="preserve"> </v>
      </c>
      <c r="N775" s="6"/>
      <c r="O775" s="7" t="s">
        <v>52</v>
      </c>
    </row>
    <row r="776" spans="8:15" ht="29" x14ac:dyDescent="0.35">
      <c r="H776" s="14" t="str">
        <f t="shared" si="12"/>
        <v xml:space="preserve">YesLithium_nickel_manganese_cobalt_oxideStandaloneMultiple_cells </v>
      </c>
      <c r="I776" s="3" t="s">
        <v>16</v>
      </c>
      <c r="J776" s="2" t="s">
        <v>87</v>
      </c>
      <c r="K776" s="3" t="s">
        <v>9</v>
      </c>
      <c r="L776" s="3" t="s">
        <v>82</v>
      </c>
      <c r="M776" s="3" t="str">
        <f>IF('Battery exemption sheet'!$P$20&gt;0,'Battery exemption sheet'!$P$20," ")</f>
        <v xml:space="preserve"> </v>
      </c>
      <c r="N776" s="6"/>
      <c r="O776" s="7" t="s">
        <v>52</v>
      </c>
    </row>
    <row r="777" spans="8:15" x14ac:dyDescent="0.35">
      <c r="H777" s="14" t="str">
        <f t="shared" si="12"/>
        <v xml:space="preserve">YesLithium_iron_phosphateIn equipmentMultiple_cells </v>
      </c>
      <c r="I777" s="3" t="s">
        <v>16</v>
      </c>
      <c r="J777" s="2" t="s">
        <v>86</v>
      </c>
      <c r="K777" s="3" t="s">
        <v>35</v>
      </c>
      <c r="L777" s="3" t="s">
        <v>82</v>
      </c>
      <c r="M777" s="3" t="str">
        <f>IF('Battery exemption sheet'!$P$20&gt;0,'Battery exemption sheet'!$P$20," ")</f>
        <v xml:space="preserve"> </v>
      </c>
      <c r="N777" s="6"/>
      <c r="O777" s="7" t="s">
        <v>52</v>
      </c>
    </row>
    <row r="778" spans="8:15" x14ac:dyDescent="0.35">
      <c r="H778" s="14" t="str">
        <f t="shared" si="12"/>
        <v xml:space="preserve">YesLithium_iron_phosphateWith equipmentMultiple_cells </v>
      </c>
      <c r="I778" s="3" t="s">
        <v>16</v>
      </c>
      <c r="J778" s="2" t="s">
        <v>86</v>
      </c>
      <c r="K778" s="3" t="s">
        <v>37</v>
      </c>
      <c r="L778" s="3" t="s">
        <v>82</v>
      </c>
      <c r="M778" s="3" t="str">
        <f>IF('Battery exemption sheet'!$P$20&gt;0,'Battery exemption sheet'!$P$20," ")</f>
        <v xml:space="preserve"> </v>
      </c>
      <c r="N778" s="6"/>
      <c r="O778" s="7" t="s">
        <v>52</v>
      </c>
    </row>
    <row r="779" spans="8:15" x14ac:dyDescent="0.35">
      <c r="H779" s="14" t="str">
        <f t="shared" si="12"/>
        <v xml:space="preserve">YesLithium_iron_phosphateStandaloneMultiple_cells </v>
      </c>
      <c r="I779" s="3" t="s">
        <v>16</v>
      </c>
      <c r="J779" s="2" t="s">
        <v>86</v>
      </c>
      <c r="K779" s="3" t="s">
        <v>9</v>
      </c>
      <c r="L779" s="3" t="s">
        <v>82</v>
      </c>
      <c r="M779" s="3" t="str">
        <f>IF('Battery exemption sheet'!$P$20&gt;0,'Battery exemption sheet'!$P$20," ")</f>
        <v xml:space="preserve"> </v>
      </c>
      <c r="N779" s="6"/>
      <c r="O779" s="7" t="s">
        <v>52</v>
      </c>
    </row>
    <row r="780" spans="8:15" x14ac:dyDescent="0.35">
      <c r="H780" s="14" t="str">
        <f t="shared" si="12"/>
        <v xml:space="preserve">YesLithium_titanateIn equipmentMultiple_cells </v>
      </c>
      <c r="I780" s="3" t="s">
        <v>16</v>
      </c>
      <c r="J780" s="2" t="s">
        <v>88</v>
      </c>
      <c r="K780" s="3" t="s">
        <v>35</v>
      </c>
      <c r="L780" s="3" t="s">
        <v>82</v>
      </c>
      <c r="M780" s="3" t="str">
        <f>IF('Battery exemption sheet'!$P$20&gt;0,'Battery exemption sheet'!$P$20," ")</f>
        <v xml:space="preserve"> </v>
      </c>
      <c r="N780" s="6"/>
      <c r="O780" s="7" t="s">
        <v>52</v>
      </c>
    </row>
    <row r="781" spans="8:15" x14ac:dyDescent="0.35">
      <c r="H781" s="14" t="str">
        <f t="shared" si="12"/>
        <v xml:space="preserve">YesLithium_titanateWith equipmentMultiple_cells </v>
      </c>
      <c r="I781" s="3" t="s">
        <v>16</v>
      </c>
      <c r="J781" s="2" t="s">
        <v>88</v>
      </c>
      <c r="K781" s="3" t="s">
        <v>37</v>
      </c>
      <c r="L781" s="3" t="s">
        <v>82</v>
      </c>
      <c r="M781" s="3" t="str">
        <f>IF('Battery exemption sheet'!$P$20&gt;0,'Battery exemption sheet'!$P$20," ")</f>
        <v xml:space="preserve"> </v>
      </c>
      <c r="N781" s="6"/>
      <c r="O781" s="7" t="s">
        <v>52</v>
      </c>
    </row>
    <row r="782" spans="8:15" x14ac:dyDescent="0.35">
      <c r="H782" s="14" t="str">
        <f t="shared" si="12"/>
        <v xml:space="preserve">YesLithium_titanateStandaloneMultiple_cells </v>
      </c>
      <c r="I782" s="3" t="s">
        <v>16</v>
      </c>
      <c r="J782" s="2" t="s">
        <v>88</v>
      </c>
      <c r="K782" s="3" t="s">
        <v>9</v>
      </c>
      <c r="L782" s="3" t="s">
        <v>82</v>
      </c>
      <c r="M782" s="3" t="str">
        <f>IF('Battery exemption sheet'!$P$20&gt;0,'Battery exemption sheet'!$P$20," ")</f>
        <v xml:space="preserve"> </v>
      </c>
      <c r="N782" s="6"/>
      <c r="O782" s="7" t="s">
        <v>52</v>
      </c>
    </row>
    <row r="783" spans="8:15" x14ac:dyDescent="0.35">
      <c r="H783" s="14" t="str">
        <f t="shared" si="12"/>
        <v xml:space="preserve">Yes_18650_In equipmentMultiple_cells </v>
      </c>
      <c r="I783" s="3" t="s">
        <v>16</v>
      </c>
      <c r="J783" s="3" t="s">
        <v>78</v>
      </c>
      <c r="K783" s="3" t="s">
        <v>35</v>
      </c>
      <c r="L783" s="3" t="s">
        <v>82</v>
      </c>
      <c r="M783" s="3" t="str">
        <f>IF('Battery exemption sheet'!$P$20&gt;0,'Battery exemption sheet'!$P$20," ")</f>
        <v xml:space="preserve"> </v>
      </c>
      <c r="N783" s="6"/>
      <c r="O783" s="7" t="s">
        <v>52</v>
      </c>
    </row>
    <row r="784" spans="8:15" x14ac:dyDescent="0.35">
      <c r="H784" s="14" t="str">
        <f t="shared" si="12"/>
        <v xml:space="preserve">Yes_18650_With equipmentMultiple_cells </v>
      </c>
      <c r="I784" s="3" t="s">
        <v>16</v>
      </c>
      <c r="J784" s="3" t="s">
        <v>78</v>
      </c>
      <c r="K784" s="3" t="s">
        <v>37</v>
      </c>
      <c r="L784" s="3" t="s">
        <v>82</v>
      </c>
      <c r="M784" s="3" t="str">
        <f>IF('Battery exemption sheet'!$P$20&gt;0,'Battery exemption sheet'!$P$20," ")</f>
        <v xml:space="preserve"> </v>
      </c>
      <c r="N784" s="6"/>
      <c r="O784" s="7" t="s">
        <v>52</v>
      </c>
    </row>
    <row r="785" spans="8:15" x14ac:dyDescent="0.35">
      <c r="H785" s="14" t="str">
        <f t="shared" si="12"/>
        <v xml:space="preserve">Yes_18650_StandaloneMultiple_cells </v>
      </c>
      <c r="I785" s="3" t="s">
        <v>16</v>
      </c>
      <c r="J785" s="3" t="s">
        <v>78</v>
      </c>
      <c r="K785" s="3" t="s">
        <v>9</v>
      </c>
      <c r="L785" s="3" t="s">
        <v>82</v>
      </c>
      <c r="M785" s="3" t="str">
        <f>IF('Battery exemption sheet'!$P$20&gt;0,'Battery exemption sheet'!$P$20," ")</f>
        <v xml:space="preserve"> </v>
      </c>
      <c r="N785" s="6"/>
      <c r="O785" s="7" t="s">
        <v>52</v>
      </c>
    </row>
    <row r="786" spans="8:15" x14ac:dyDescent="0.35">
      <c r="H786" s="14" t="str">
        <f t="shared" si="12"/>
        <v xml:space="preserve">YesLithium_IonIn equipmentMultiple_cells </v>
      </c>
      <c r="I786" s="3" t="s">
        <v>16</v>
      </c>
      <c r="J786" s="2" t="s">
        <v>79</v>
      </c>
      <c r="K786" s="3" t="s">
        <v>35</v>
      </c>
      <c r="L786" s="3" t="s">
        <v>82</v>
      </c>
      <c r="M786" s="3" t="str">
        <f>IF('Battery exemption sheet'!$P$21&gt;0,'Battery exemption sheet'!$P$21," ")</f>
        <v xml:space="preserve"> </v>
      </c>
      <c r="N786" s="6"/>
      <c r="O786" s="7" t="s">
        <v>52</v>
      </c>
    </row>
    <row r="787" spans="8:15" x14ac:dyDescent="0.35">
      <c r="H787" s="14" t="str">
        <f t="shared" si="12"/>
        <v xml:space="preserve">YesLithium_IonWith equipmentMultiple_cells </v>
      </c>
      <c r="I787" s="3" t="s">
        <v>16</v>
      </c>
      <c r="J787" s="2" t="s">
        <v>79</v>
      </c>
      <c r="K787" s="3" t="s">
        <v>37</v>
      </c>
      <c r="L787" s="3" t="s">
        <v>82</v>
      </c>
      <c r="M787" s="3" t="str">
        <f>IF('Battery exemption sheet'!$P$21&gt;0,'Battery exemption sheet'!$P$21," ")</f>
        <v xml:space="preserve"> </v>
      </c>
      <c r="N787" s="6"/>
      <c r="O787" s="7" t="s">
        <v>52</v>
      </c>
    </row>
    <row r="788" spans="8:15" x14ac:dyDescent="0.35">
      <c r="H788" s="14" t="str">
        <f t="shared" si="12"/>
        <v xml:space="preserve">YesLithium_IonStandaloneMultiple_cells </v>
      </c>
      <c r="I788" s="3" t="s">
        <v>16</v>
      </c>
      <c r="J788" s="2" t="s">
        <v>79</v>
      </c>
      <c r="K788" s="3" t="s">
        <v>9</v>
      </c>
      <c r="L788" s="3" t="s">
        <v>82</v>
      </c>
      <c r="M788" s="3" t="str">
        <f>IF('Battery exemption sheet'!$P$21&gt;0,'Battery exemption sheet'!$P$21," ")</f>
        <v xml:space="preserve"> </v>
      </c>
      <c r="N788" s="6"/>
      <c r="O788" s="7" t="s">
        <v>52</v>
      </c>
    </row>
    <row r="789" spans="8:15" x14ac:dyDescent="0.35">
      <c r="H789" s="14" t="str">
        <f t="shared" si="12"/>
        <v xml:space="preserve">YesLithium_PolymerIn equipmentMultiple_cells </v>
      </c>
      <c r="I789" s="3" t="s">
        <v>16</v>
      </c>
      <c r="J789" s="2" t="s">
        <v>85</v>
      </c>
      <c r="K789" s="3" t="s">
        <v>35</v>
      </c>
      <c r="L789" s="3" t="s">
        <v>82</v>
      </c>
      <c r="M789" s="3" t="str">
        <f>IF('Battery exemption sheet'!$P$21&gt;0,'Battery exemption sheet'!$P$21," ")</f>
        <v xml:space="preserve"> </v>
      </c>
      <c r="N789" s="6"/>
      <c r="O789" s="7" t="s">
        <v>52</v>
      </c>
    </row>
    <row r="790" spans="8:15" x14ac:dyDescent="0.35">
      <c r="H790" s="14" t="str">
        <f t="shared" si="12"/>
        <v xml:space="preserve">YesLithium_PolymerWith equipmentMultiple_cells </v>
      </c>
      <c r="I790" s="3" t="s">
        <v>16</v>
      </c>
      <c r="J790" s="2" t="s">
        <v>85</v>
      </c>
      <c r="K790" s="3" t="s">
        <v>37</v>
      </c>
      <c r="L790" s="3" t="s">
        <v>82</v>
      </c>
      <c r="M790" s="3" t="str">
        <f>IF('Battery exemption sheet'!$P$21&gt;0,'Battery exemption sheet'!$P$21," ")</f>
        <v xml:space="preserve"> </v>
      </c>
      <c r="N790" s="6"/>
      <c r="O790" s="7" t="s">
        <v>52</v>
      </c>
    </row>
    <row r="791" spans="8:15" x14ac:dyDescent="0.35">
      <c r="H791" s="14" t="str">
        <f t="shared" si="12"/>
        <v xml:space="preserve">YesLithium_PolymerStandaloneMultiple_cells </v>
      </c>
      <c r="I791" s="3" t="s">
        <v>16</v>
      </c>
      <c r="J791" s="2" t="s">
        <v>85</v>
      </c>
      <c r="K791" s="3" t="s">
        <v>9</v>
      </c>
      <c r="L791" s="3" t="s">
        <v>82</v>
      </c>
      <c r="M791" s="3" t="str">
        <f>IF('Battery exemption sheet'!$P$21&gt;0,'Battery exemption sheet'!$P$21," ")</f>
        <v xml:space="preserve"> </v>
      </c>
      <c r="N791" s="6"/>
      <c r="O791" s="7" t="s">
        <v>52</v>
      </c>
    </row>
    <row r="792" spans="8:15" x14ac:dyDescent="0.35">
      <c r="H792" s="14" t="str">
        <f t="shared" si="12"/>
        <v xml:space="preserve">YesLithium_cobalt_oxideIn equipmentMultiple_cells </v>
      </c>
      <c r="I792" s="3" t="s">
        <v>16</v>
      </c>
      <c r="J792" s="2" t="s">
        <v>84</v>
      </c>
      <c r="K792" s="3" t="s">
        <v>35</v>
      </c>
      <c r="L792" s="3" t="s">
        <v>82</v>
      </c>
      <c r="M792" s="3" t="str">
        <f>IF('Battery exemption sheet'!$P$21&gt;0,'Battery exemption sheet'!$P$21," ")</f>
        <v xml:space="preserve"> </v>
      </c>
      <c r="N792" s="6"/>
      <c r="O792" s="7" t="s">
        <v>52</v>
      </c>
    </row>
    <row r="793" spans="8:15" x14ac:dyDescent="0.35">
      <c r="H793" s="14" t="str">
        <f t="shared" si="12"/>
        <v xml:space="preserve">YesLithium_cobalt_oxideWith equipmentMultiple_cells </v>
      </c>
      <c r="I793" s="3" t="s">
        <v>16</v>
      </c>
      <c r="J793" s="2" t="s">
        <v>84</v>
      </c>
      <c r="K793" s="3" t="s">
        <v>37</v>
      </c>
      <c r="L793" s="3" t="s">
        <v>82</v>
      </c>
      <c r="M793" s="3" t="str">
        <f>IF('Battery exemption sheet'!$P$21&gt;0,'Battery exemption sheet'!$P$21," ")</f>
        <v xml:space="preserve"> </v>
      </c>
      <c r="N793" s="6"/>
      <c r="O793" s="7" t="s">
        <v>52</v>
      </c>
    </row>
    <row r="794" spans="8:15" x14ac:dyDescent="0.35">
      <c r="H794" s="14" t="str">
        <f t="shared" si="12"/>
        <v xml:space="preserve">YesLithium_cobalt_oxideStandaloneMultiple_cells </v>
      </c>
      <c r="I794" s="3" t="s">
        <v>16</v>
      </c>
      <c r="J794" s="2" t="s">
        <v>84</v>
      </c>
      <c r="K794" s="3" t="s">
        <v>9</v>
      </c>
      <c r="L794" s="3" t="s">
        <v>82</v>
      </c>
      <c r="M794" s="3" t="str">
        <f>IF('Battery exemption sheet'!$P$21&gt;0,'Battery exemption sheet'!$P$21," ")</f>
        <v xml:space="preserve"> </v>
      </c>
      <c r="N794" s="6"/>
      <c r="O794" s="7" t="s">
        <v>52</v>
      </c>
    </row>
    <row r="795" spans="8:15" ht="29" x14ac:dyDescent="0.35">
      <c r="H795" s="14" t="str">
        <f t="shared" si="12"/>
        <v xml:space="preserve">YesLithium_nickel_manganese_cobalt_oxideIn equipmentMultiple_cells </v>
      </c>
      <c r="I795" s="3" t="s">
        <v>16</v>
      </c>
      <c r="J795" s="2" t="s">
        <v>87</v>
      </c>
      <c r="K795" s="3" t="s">
        <v>35</v>
      </c>
      <c r="L795" s="3" t="s">
        <v>82</v>
      </c>
      <c r="M795" s="3" t="str">
        <f>IF('Battery exemption sheet'!$P$21&gt;0,'Battery exemption sheet'!$P$21," ")</f>
        <v xml:space="preserve"> </v>
      </c>
      <c r="N795" s="6"/>
      <c r="O795" s="7" t="s">
        <v>52</v>
      </c>
    </row>
    <row r="796" spans="8:15" ht="29" x14ac:dyDescent="0.35">
      <c r="H796" s="14" t="str">
        <f t="shared" si="12"/>
        <v xml:space="preserve">YesLithium_nickel_manganese_cobalt_oxideWith equipmentMultiple_cells </v>
      </c>
      <c r="I796" s="3" t="s">
        <v>16</v>
      </c>
      <c r="J796" s="2" t="s">
        <v>87</v>
      </c>
      <c r="K796" s="3" t="s">
        <v>37</v>
      </c>
      <c r="L796" s="3" t="s">
        <v>82</v>
      </c>
      <c r="M796" s="3" t="str">
        <f>IF('Battery exemption sheet'!$P$21&gt;0,'Battery exemption sheet'!$P$21," ")</f>
        <v xml:space="preserve"> </v>
      </c>
      <c r="N796" s="6"/>
      <c r="O796" s="7" t="s">
        <v>52</v>
      </c>
    </row>
    <row r="797" spans="8:15" ht="29" x14ac:dyDescent="0.35">
      <c r="H797" s="14" t="str">
        <f t="shared" si="12"/>
        <v xml:space="preserve">YesLithium_nickel_manganese_cobalt_oxideStandaloneMultiple_cells </v>
      </c>
      <c r="I797" s="3" t="s">
        <v>16</v>
      </c>
      <c r="J797" s="2" t="s">
        <v>87</v>
      </c>
      <c r="K797" s="3" t="s">
        <v>9</v>
      </c>
      <c r="L797" s="3" t="s">
        <v>82</v>
      </c>
      <c r="M797" s="3" t="str">
        <f>IF('Battery exemption sheet'!$P$21&gt;0,'Battery exemption sheet'!$P$21," ")</f>
        <v xml:space="preserve"> </v>
      </c>
      <c r="N797" s="6"/>
      <c r="O797" s="7" t="s">
        <v>52</v>
      </c>
    </row>
    <row r="798" spans="8:15" x14ac:dyDescent="0.35">
      <c r="H798" s="14" t="str">
        <f t="shared" si="12"/>
        <v xml:space="preserve">YesLithium_iron_phosphateIn equipmentMultiple_cells </v>
      </c>
      <c r="I798" s="3" t="s">
        <v>16</v>
      </c>
      <c r="J798" s="2" t="s">
        <v>86</v>
      </c>
      <c r="K798" s="3" t="s">
        <v>35</v>
      </c>
      <c r="L798" s="3" t="s">
        <v>82</v>
      </c>
      <c r="M798" s="3" t="str">
        <f>IF('Battery exemption sheet'!$P$21&gt;0,'Battery exemption sheet'!$P$21," ")</f>
        <v xml:space="preserve"> </v>
      </c>
      <c r="N798" s="6"/>
      <c r="O798" s="7" t="s">
        <v>52</v>
      </c>
    </row>
    <row r="799" spans="8:15" x14ac:dyDescent="0.35">
      <c r="H799" s="14" t="str">
        <f t="shared" si="12"/>
        <v xml:space="preserve">YesLithium_iron_phosphateWith equipmentMultiple_cells </v>
      </c>
      <c r="I799" s="3" t="s">
        <v>16</v>
      </c>
      <c r="J799" s="2" t="s">
        <v>86</v>
      </c>
      <c r="K799" s="3" t="s">
        <v>37</v>
      </c>
      <c r="L799" s="3" t="s">
        <v>82</v>
      </c>
      <c r="M799" s="3" t="str">
        <f>IF('Battery exemption sheet'!$P$21&gt;0,'Battery exemption sheet'!$P$21," ")</f>
        <v xml:space="preserve"> </v>
      </c>
      <c r="N799" s="6"/>
      <c r="O799" s="7" t="s">
        <v>52</v>
      </c>
    </row>
    <row r="800" spans="8:15" x14ac:dyDescent="0.35">
      <c r="H800" s="14" t="str">
        <f t="shared" si="12"/>
        <v xml:space="preserve">YesLithium_iron_phosphateStandaloneMultiple_cells </v>
      </c>
      <c r="I800" s="3" t="s">
        <v>16</v>
      </c>
      <c r="J800" s="2" t="s">
        <v>86</v>
      </c>
      <c r="K800" s="3" t="s">
        <v>9</v>
      </c>
      <c r="L800" s="3" t="s">
        <v>82</v>
      </c>
      <c r="M800" s="3" t="str">
        <f>IF('Battery exemption sheet'!$P$21&gt;0,'Battery exemption sheet'!$P$21," ")</f>
        <v xml:space="preserve"> </v>
      </c>
      <c r="N800" s="6"/>
      <c r="O800" s="7" t="s">
        <v>52</v>
      </c>
    </row>
    <row r="801" spans="8:15" x14ac:dyDescent="0.35">
      <c r="H801" s="14" t="str">
        <f t="shared" si="12"/>
        <v xml:space="preserve">YesLithium_titanateIn equipmentMultiple_cells </v>
      </c>
      <c r="I801" s="3" t="s">
        <v>16</v>
      </c>
      <c r="J801" s="2" t="s">
        <v>88</v>
      </c>
      <c r="K801" s="3" t="s">
        <v>35</v>
      </c>
      <c r="L801" s="3" t="s">
        <v>82</v>
      </c>
      <c r="M801" s="3" t="str">
        <f>IF('Battery exemption sheet'!$P$21&gt;0,'Battery exemption sheet'!$P$21," ")</f>
        <v xml:space="preserve"> </v>
      </c>
      <c r="N801" s="6"/>
      <c r="O801" s="7" t="s">
        <v>52</v>
      </c>
    </row>
    <row r="802" spans="8:15" x14ac:dyDescent="0.35">
      <c r="H802" s="14" t="str">
        <f t="shared" si="12"/>
        <v xml:space="preserve">YesLithium_titanateWith equipmentMultiple_cells </v>
      </c>
      <c r="I802" s="3" t="s">
        <v>16</v>
      </c>
      <c r="J802" s="2" t="s">
        <v>88</v>
      </c>
      <c r="K802" s="3" t="s">
        <v>37</v>
      </c>
      <c r="L802" s="3" t="s">
        <v>82</v>
      </c>
      <c r="M802" s="3" t="str">
        <f>IF('Battery exemption sheet'!$P$21&gt;0,'Battery exemption sheet'!$P$21," ")</f>
        <v xml:space="preserve"> </v>
      </c>
      <c r="N802" s="6"/>
      <c r="O802" s="7" t="s">
        <v>52</v>
      </c>
    </row>
    <row r="803" spans="8:15" x14ac:dyDescent="0.35">
      <c r="H803" s="14" t="str">
        <f t="shared" si="12"/>
        <v xml:space="preserve">YesLithium_titanateStandaloneMultiple_cells </v>
      </c>
      <c r="I803" s="3" t="s">
        <v>16</v>
      </c>
      <c r="J803" s="2" t="s">
        <v>88</v>
      </c>
      <c r="K803" s="3" t="s">
        <v>9</v>
      </c>
      <c r="L803" s="3" t="s">
        <v>82</v>
      </c>
      <c r="M803" s="3" t="str">
        <f>IF('Battery exemption sheet'!$P$21&gt;0,'Battery exemption sheet'!$P$21," ")</f>
        <v xml:space="preserve"> </v>
      </c>
      <c r="N803" s="6"/>
      <c r="O803" s="7" t="s">
        <v>52</v>
      </c>
    </row>
    <row r="804" spans="8:15" x14ac:dyDescent="0.35">
      <c r="H804" s="14" t="str">
        <f t="shared" si="12"/>
        <v xml:space="preserve">Yes_18650_In equipmentMultiple_cells </v>
      </c>
      <c r="I804" s="3" t="s">
        <v>16</v>
      </c>
      <c r="J804" s="3" t="s">
        <v>78</v>
      </c>
      <c r="K804" s="3" t="s">
        <v>35</v>
      </c>
      <c r="L804" s="3" t="s">
        <v>82</v>
      </c>
      <c r="M804" s="3" t="str">
        <f>IF('Battery exemption sheet'!$P$21&gt;0,'Battery exemption sheet'!$P$21," ")</f>
        <v xml:space="preserve"> </v>
      </c>
      <c r="N804" s="6"/>
      <c r="O804" s="7" t="s">
        <v>52</v>
      </c>
    </row>
    <row r="805" spans="8:15" x14ac:dyDescent="0.35">
      <c r="H805" s="14" t="str">
        <f t="shared" si="12"/>
        <v xml:space="preserve">Yes_18650_With equipmentMultiple_cells </v>
      </c>
      <c r="I805" s="3" t="s">
        <v>16</v>
      </c>
      <c r="J805" s="3" t="s">
        <v>78</v>
      </c>
      <c r="K805" s="3" t="s">
        <v>37</v>
      </c>
      <c r="L805" s="3" t="s">
        <v>82</v>
      </c>
      <c r="M805" s="3" t="str">
        <f>IF('Battery exemption sheet'!$P$21&gt;0,'Battery exemption sheet'!$P$21," ")</f>
        <v xml:space="preserve"> </v>
      </c>
      <c r="N805" s="6"/>
      <c r="O805" s="7" t="s">
        <v>52</v>
      </c>
    </row>
    <row r="806" spans="8:15" x14ac:dyDescent="0.35">
      <c r="H806" s="14" t="str">
        <f t="shared" si="12"/>
        <v xml:space="preserve">Yes_18650_StandaloneMultiple_cells </v>
      </c>
      <c r="I806" s="3" t="s">
        <v>16</v>
      </c>
      <c r="J806" s="3" t="s">
        <v>78</v>
      </c>
      <c r="K806" s="3" t="s">
        <v>9</v>
      </c>
      <c r="L806" s="3" t="s">
        <v>82</v>
      </c>
      <c r="M806" s="3" t="str">
        <f>IF('Battery exemption sheet'!$P$21&gt;0,'Battery exemption sheet'!$P$21," ")</f>
        <v xml:space="preserve"> </v>
      </c>
      <c r="N806" s="6"/>
      <c r="O806" s="7" t="s">
        <v>52</v>
      </c>
    </row>
    <row r="807" spans="8:15" x14ac:dyDescent="0.35">
      <c r="H807" s="14" t="str">
        <f t="shared" si="12"/>
        <v xml:space="preserve">YesLithium_IonIn equipmentMultiple_cells </v>
      </c>
      <c r="I807" s="3" t="s">
        <v>16</v>
      </c>
      <c r="J807" s="2" t="s">
        <v>79</v>
      </c>
      <c r="K807" s="3" t="s">
        <v>35</v>
      </c>
      <c r="L807" s="3" t="s">
        <v>82</v>
      </c>
      <c r="M807" s="3" t="str">
        <f>IF('Battery exemption sheet'!$P$22&gt;0,'Battery exemption sheet'!$P$22," ")</f>
        <v xml:space="preserve"> </v>
      </c>
      <c r="N807" s="6"/>
      <c r="O807" s="7" t="s">
        <v>52</v>
      </c>
    </row>
    <row r="808" spans="8:15" x14ac:dyDescent="0.35">
      <c r="H808" s="14" t="str">
        <f t="shared" ref="H808:H871" si="13">I808&amp;J808&amp;K808&amp;L808&amp;M808&amp;N808</f>
        <v xml:space="preserve">YesLithium_IonWith equipmentMultiple_cells </v>
      </c>
      <c r="I808" s="3" t="s">
        <v>16</v>
      </c>
      <c r="J808" s="2" t="s">
        <v>79</v>
      </c>
      <c r="K808" s="3" t="s">
        <v>37</v>
      </c>
      <c r="L808" s="3" t="s">
        <v>82</v>
      </c>
      <c r="M808" s="3" t="str">
        <f>IF('Battery exemption sheet'!$P$22&gt;0,'Battery exemption sheet'!$P$22," ")</f>
        <v xml:space="preserve"> </v>
      </c>
      <c r="N808" s="6"/>
      <c r="O808" s="7" t="s">
        <v>52</v>
      </c>
    </row>
    <row r="809" spans="8:15" x14ac:dyDescent="0.35">
      <c r="H809" s="14" t="str">
        <f t="shared" si="13"/>
        <v xml:space="preserve">YesLithium_IonStandaloneMultiple_cells </v>
      </c>
      <c r="I809" s="3" t="s">
        <v>16</v>
      </c>
      <c r="J809" s="2" t="s">
        <v>79</v>
      </c>
      <c r="K809" s="3" t="s">
        <v>9</v>
      </c>
      <c r="L809" s="3" t="s">
        <v>82</v>
      </c>
      <c r="M809" s="3" t="str">
        <f>IF('Battery exemption sheet'!$P$22&gt;0,'Battery exemption sheet'!$P$22," ")</f>
        <v xml:space="preserve"> </v>
      </c>
      <c r="N809" s="6"/>
      <c r="O809" s="7" t="s">
        <v>52</v>
      </c>
    </row>
    <row r="810" spans="8:15" x14ac:dyDescent="0.35">
      <c r="H810" s="14" t="str">
        <f t="shared" si="13"/>
        <v xml:space="preserve">YesLithium_PolymerIn equipmentMultiple_cells </v>
      </c>
      <c r="I810" s="3" t="s">
        <v>16</v>
      </c>
      <c r="J810" s="2" t="s">
        <v>85</v>
      </c>
      <c r="K810" s="3" t="s">
        <v>35</v>
      </c>
      <c r="L810" s="3" t="s">
        <v>82</v>
      </c>
      <c r="M810" s="3" t="str">
        <f>IF('Battery exemption sheet'!$P$22&gt;0,'Battery exemption sheet'!$P$22," ")</f>
        <v xml:space="preserve"> </v>
      </c>
      <c r="N810" s="6"/>
      <c r="O810" s="7" t="s">
        <v>52</v>
      </c>
    </row>
    <row r="811" spans="8:15" x14ac:dyDescent="0.35">
      <c r="H811" s="14" t="str">
        <f t="shared" si="13"/>
        <v xml:space="preserve">YesLithium_PolymerWith equipmentMultiple_cells </v>
      </c>
      <c r="I811" s="3" t="s">
        <v>16</v>
      </c>
      <c r="J811" s="2" t="s">
        <v>85</v>
      </c>
      <c r="K811" s="3" t="s">
        <v>37</v>
      </c>
      <c r="L811" s="3" t="s">
        <v>82</v>
      </c>
      <c r="M811" s="3" t="str">
        <f>IF('Battery exemption sheet'!$P$22&gt;0,'Battery exemption sheet'!$P$22," ")</f>
        <v xml:space="preserve"> </v>
      </c>
      <c r="N811" s="6"/>
      <c r="O811" s="7" t="s">
        <v>52</v>
      </c>
    </row>
    <row r="812" spans="8:15" x14ac:dyDescent="0.35">
      <c r="H812" s="14" t="str">
        <f t="shared" si="13"/>
        <v xml:space="preserve">YesLithium_PolymerStandaloneMultiple_cells </v>
      </c>
      <c r="I812" s="3" t="s">
        <v>16</v>
      </c>
      <c r="J812" s="2" t="s">
        <v>85</v>
      </c>
      <c r="K812" s="3" t="s">
        <v>9</v>
      </c>
      <c r="L812" s="3" t="s">
        <v>82</v>
      </c>
      <c r="M812" s="3" t="str">
        <f>IF('Battery exemption sheet'!$P$22&gt;0,'Battery exemption sheet'!$P$22," ")</f>
        <v xml:space="preserve"> </v>
      </c>
      <c r="N812" s="6"/>
      <c r="O812" s="7" t="s">
        <v>52</v>
      </c>
    </row>
    <row r="813" spans="8:15" x14ac:dyDescent="0.35">
      <c r="H813" s="14" t="str">
        <f t="shared" si="13"/>
        <v xml:space="preserve">YesLithium_cobalt_oxideIn equipmentMultiple_cells </v>
      </c>
      <c r="I813" s="3" t="s">
        <v>16</v>
      </c>
      <c r="J813" s="2" t="s">
        <v>84</v>
      </c>
      <c r="K813" s="3" t="s">
        <v>35</v>
      </c>
      <c r="L813" s="3" t="s">
        <v>82</v>
      </c>
      <c r="M813" s="3" t="str">
        <f>IF('Battery exemption sheet'!$P$22&gt;0,'Battery exemption sheet'!$P$22," ")</f>
        <v xml:space="preserve"> </v>
      </c>
      <c r="N813" s="6"/>
      <c r="O813" s="7" t="s">
        <v>52</v>
      </c>
    </row>
    <row r="814" spans="8:15" x14ac:dyDescent="0.35">
      <c r="H814" s="14" t="str">
        <f t="shared" si="13"/>
        <v xml:space="preserve">YesLithium_cobalt_oxideWith equipmentMultiple_cells </v>
      </c>
      <c r="I814" s="3" t="s">
        <v>16</v>
      </c>
      <c r="J814" s="2" t="s">
        <v>84</v>
      </c>
      <c r="K814" s="3" t="s">
        <v>37</v>
      </c>
      <c r="L814" s="3" t="s">
        <v>82</v>
      </c>
      <c r="M814" s="3" t="str">
        <f>IF('Battery exemption sheet'!$P$22&gt;0,'Battery exemption sheet'!$P$22," ")</f>
        <v xml:space="preserve"> </v>
      </c>
      <c r="N814" s="6"/>
      <c r="O814" s="7" t="s">
        <v>52</v>
      </c>
    </row>
    <row r="815" spans="8:15" x14ac:dyDescent="0.35">
      <c r="H815" s="14" t="str">
        <f t="shared" si="13"/>
        <v xml:space="preserve">YesLithium_cobalt_oxideStandaloneMultiple_cells </v>
      </c>
      <c r="I815" s="3" t="s">
        <v>16</v>
      </c>
      <c r="J815" s="2" t="s">
        <v>84</v>
      </c>
      <c r="K815" s="3" t="s">
        <v>9</v>
      </c>
      <c r="L815" s="3" t="s">
        <v>82</v>
      </c>
      <c r="M815" s="3" t="str">
        <f>IF('Battery exemption sheet'!$P$22&gt;0,'Battery exemption sheet'!$P$22," ")</f>
        <v xml:space="preserve"> </v>
      </c>
      <c r="N815" s="6"/>
      <c r="O815" s="7" t="s">
        <v>52</v>
      </c>
    </row>
    <row r="816" spans="8:15" ht="29" x14ac:dyDescent="0.35">
      <c r="H816" s="14" t="str">
        <f t="shared" si="13"/>
        <v xml:space="preserve">YesLithium_nickel_manganese_cobalt_oxideIn equipmentMultiple_cells </v>
      </c>
      <c r="I816" s="3" t="s">
        <v>16</v>
      </c>
      <c r="J816" s="2" t="s">
        <v>87</v>
      </c>
      <c r="K816" s="3" t="s">
        <v>35</v>
      </c>
      <c r="L816" s="3" t="s">
        <v>82</v>
      </c>
      <c r="M816" s="3" t="str">
        <f>IF('Battery exemption sheet'!$P$22&gt;0,'Battery exemption sheet'!$P$22," ")</f>
        <v xml:space="preserve"> </v>
      </c>
      <c r="N816" s="6"/>
      <c r="O816" s="7" t="s">
        <v>52</v>
      </c>
    </row>
    <row r="817" spans="8:15" ht="29" x14ac:dyDescent="0.35">
      <c r="H817" s="14" t="str">
        <f t="shared" si="13"/>
        <v xml:space="preserve">YesLithium_nickel_manganese_cobalt_oxideWith equipmentMultiple_cells </v>
      </c>
      <c r="I817" s="3" t="s">
        <v>16</v>
      </c>
      <c r="J817" s="2" t="s">
        <v>87</v>
      </c>
      <c r="K817" s="3" t="s">
        <v>37</v>
      </c>
      <c r="L817" s="3" t="s">
        <v>82</v>
      </c>
      <c r="M817" s="3" t="str">
        <f>IF('Battery exemption sheet'!$P$22&gt;0,'Battery exemption sheet'!$P$22," ")</f>
        <v xml:space="preserve"> </v>
      </c>
      <c r="N817" s="6"/>
      <c r="O817" s="7" t="s">
        <v>52</v>
      </c>
    </row>
    <row r="818" spans="8:15" ht="29" x14ac:dyDescent="0.35">
      <c r="H818" s="14" t="str">
        <f t="shared" si="13"/>
        <v xml:space="preserve">YesLithium_nickel_manganese_cobalt_oxideStandaloneMultiple_cells </v>
      </c>
      <c r="I818" s="3" t="s">
        <v>16</v>
      </c>
      <c r="J818" s="2" t="s">
        <v>87</v>
      </c>
      <c r="K818" s="3" t="s">
        <v>9</v>
      </c>
      <c r="L818" s="3" t="s">
        <v>82</v>
      </c>
      <c r="M818" s="3" t="str">
        <f>IF('Battery exemption sheet'!$P$22&gt;0,'Battery exemption sheet'!$P$22," ")</f>
        <v xml:space="preserve"> </v>
      </c>
      <c r="N818" s="6"/>
      <c r="O818" s="7" t="s">
        <v>52</v>
      </c>
    </row>
    <row r="819" spans="8:15" x14ac:dyDescent="0.35">
      <c r="H819" s="14" t="str">
        <f t="shared" si="13"/>
        <v xml:space="preserve">YesLithium_iron_phosphateIn equipmentMultiple_cells </v>
      </c>
      <c r="I819" s="3" t="s">
        <v>16</v>
      </c>
      <c r="J819" s="2" t="s">
        <v>86</v>
      </c>
      <c r="K819" s="3" t="s">
        <v>35</v>
      </c>
      <c r="L819" s="3" t="s">
        <v>82</v>
      </c>
      <c r="M819" s="3" t="str">
        <f>IF('Battery exemption sheet'!$P$22&gt;0,'Battery exemption sheet'!$P$22," ")</f>
        <v xml:space="preserve"> </v>
      </c>
      <c r="N819" s="6"/>
      <c r="O819" s="7" t="s">
        <v>52</v>
      </c>
    </row>
    <row r="820" spans="8:15" x14ac:dyDescent="0.35">
      <c r="H820" s="14" t="str">
        <f t="shared" si="13"/>
        <v xml:space="preserve">YesLithium_iron_phosphateWith equipmentMultiple_cells </v>
      </c>
      <c r="I820" s="3" t="s">
        <v>16</v>
      </c>
      <c r="J820" s="2" t="s">
        <v>86</v>
      </c>
      <c r="K820" s="3" t="s">
        <v>37</v>
      </c>
      <c r="L820" s="3" t="s">
        <v>82</v>
      </c>
      <c r="M820" s="3" t="str">
        <f>IF('Battery exemption sheet'!$P$22&gt;0,'Battery exemption sheet'!$P$22," ")</f>
        <v xml:space="preserve"> </v>
      </c>
      <c r="N820" s="6"/>
      <c r="O820" s="7" t="s">
        <v>52</v>
      </c>
    </row>
    <row r="821" spans="8:15" x14ac:dyDescent="0.35">
      <c r="H821" s="14" t="str">
        <f t="shared" si="13"/>
        <v xml:space="preserve">YesLithium_iron_phosphateStandaloneMultiple_cells </v>
      </c>
      <c r="I821" s="3" t="s">
        <v>16</v>
      </c>
      <c r="J821" s="2" t="s">
        <v>86</v>
      </c>
      <c r="K821" s="3" t="s">
        <v>9</v>
      </c>
      <c r="L821" s="3" t="s">
        <v>82</v>
      </c>
      <c r="M821" s="3" t="str">
        <f>IF('Battery exemption sheet'!$P$22&gt;0,'Battery exemption sheet'!$P$22," ")</f>
        <v xml:space="preserve"> </v>
      </c>
      <c r="N821" s="6"/>
      <c r="O821" s="7" t="s">
        <v>52</v>
      </c>
    </row>
    <row r="822" spans="8:15" x14ac:dyDescent="0.35">
      <c r="H822" s="14" t="str">
        <f t="shared" si="13"/>
        <v xml:space="preserve">YesLithium_titanateIn equipmentMultiple_cells </v>
      </c>
      <c r="I822" s="3" t="s">
        <v>16</v>
      </c>
      <c r="J822" s="2" t="s">
        <v>88</v>
      </c>
      <c r="K822" s="3" t="s">
        <v>35</v>
      </c>
      <c r="L822" s="3" t="s">
        <v>82</v>
      </c>
      <c r="M822" s="3" t="str">
        <f>IF('Battery exemption sheet'!$P$22&gt;0,'Battery exemption sheet'!$P$22," ")</f>
        <v xml:space="preserve"> </v>
      </c>
      <c r="N822" s="6"/>
      <c r="O822" s="7" t="s">
        <v>52</v>
      </c>
    </row>
    <row r="823" spans="8:15" x14ac:dyDescent="0.35">
      <c r="H823" s="14" t="str">
        <f t="shared" si="13"/>
        <v xml:space="preserve">YesLithium_titanateWith equipmentMultiple_cells </v>
      </c>
      <c r="I823" s="3" t="s">
        <v>16</v>
      </c>
      <c r="J823" s="2" t="s">
        <v>88</v>
      </c>
      <c r="K823" s="3" t="s">
        <v>37</v>
      </c>
      <c r="L823" s="3" t="s">
        <v>82</v>
      </c>
      <c r="M823" s="3" t="str">
        <f>IF('Battery exemption sheet'!$P$22&gt;0,'Battery exemption sheet'!$P$22," ")</f>
        <v xml:space="preserve"> </v>
      </c>
      <c r="N823" s="6"/>
      <c r="O823" s="7" t="s">
        <v>52</v>
      </c>
    </row>
    <row r="824" spans="8:15" x14ac:dyDescent="0.35">
      <c r="H824" s="14" t="str">
        <f t="shared" si="13"/>
        <v xml:space="preserve">YesLithium_titanateStandaloneMultiple_cells </v>
      </c>
      <c r="I824" s="3" t="s">
        <v>16</v>
      </c>
      <c r="J824" s="2" t="s">
        <v>88</v>
      </c>
      <c r="K824" s="3" t="s">
        <v>9</v>
      </c>
      <c r="L824" s="3" t="s">
        <v>82</v>
      </c>
      <c r="M824" s="3" t="str">
        <f>IF('Battery exemption sheet'!$P$22&gt;0,'Battery exemption sheet'!$P$22," ")</f>
        <v xml:space="preserve"> </v>
      </c>
      <c r="N824" s="6"/>
      <c r="O824" s="7" t="s">
        <v>52</v>
      </c>
    </row>
    <row r="825" spans="8:15" x14ac:dyDescent="0.35">
      <c r="H825" s="14" t="str">
        <f t="shared" si="13"/>
        <v xml:space="preserve">Yes_18650_In equipmentMultiple_cells </v>
      </c>
      <c r="I825" s="3" t="s">
        <v>16</v>
      </c>
      <c r="J825" s="3" t="s">
        <v>78</v>
      </c>
      <c r="K825" s="3" t="s">
        <v>35</v>
      </c>
      <c r="L825" s="3" t="s">
        <v>82</v>
      </c>
      <c r="M825" s="3" t="str">
        <f>IF('Battery exemption sheet'!$P$22&gt;0,'Battery exemption sheet'!$P$22," ")</f>
        <v xml:space="preserve"> </v>
      </c>
      <c r="N825" s="6"/>
      <c r="O825" s="7" t="s">
        <v>52</v>
      </c>
    </row>
    <row r="826" spans="8:15" x14ac:dyDescent="0.35">
      <c r="H826" s="14" t="str">
        <f t="shared" si="13"/>
        <v xml:space="preserve">Yes_18650_With equipmentMultiple_cells </v>
      </c>
      <c r="I826" s="3" t="s">
        <v>16</v>
      </c>
      <c r="J826" s="3" t="s">
        <v>78</v>
      </c>
      <c r="K826" s="3" t="s">
        <v>37</v>
      </c>
      <c r="L826" s="3" t="s">
        <v>82</v>
      </c>
      <c r="M826" s="3" t="str">
        <f>IF('Battery exemption sheet'!$P$22&gt;0,'Battery exemption sheet'!$P$22," ")</f>
        <v xml:space="preserve"> </v>
      </c>
      <c r="N826" s="6"/>
      <c r="O826" s="7" t="s">
        <v>52</v>
      </c>
    </row>
    <row r="827" spans="8:15" x14ac:dyDescent="0.35">
      <c r="H827" s="14" t="str">
        <f t="shared" si="13"/>
        <v xml:space="preserve">Yes_18650_StandaloneMultiple_cells </v>
      </c>
      <c r="I827" s="3" t="s">
        <v>16</v>
      </c>
      <c r="J827" s="3" t="s">
        <v>78</v>
      </c>
      <c r="K827" s="3" t="s">
        <v>9</v>
      </c>
      <c r="L827" s="3" t="s">
        <v>82</v>
      </c>
      <c r="M827" s="3" t="str">
        <f>IF('Battery exemption sheet'!$P$22&gt;0,'Battery exemption sheet'!$P$22," ")</f>
        <v xml:space="preserve"> </v>
      </c>
      <c r="N827" s="6"/>
      <c r="O827" s="7" t="s">
        <v>52</v>
      </c>
    </row>
    <row r="828" spans="8:15" x14ac:dyDescent="0.35">
      <c r="H828" s="14" t="str">
        <f t="shared" si="13"/>
        <v xml:space="preserve">YesLithium_IonIn equipmentMultiple_cells </v>
      </c>
      <c r="I828" s="3" t="s">
        <v>16</v>
      </c>
      <c r="J828" s="2" t="s">
        <v>79</v>
      </c>
      <c r="K828" s="3" t="s">
        <v>35</v>
      </c>
      <c r="L828" s="3" t="s">
        <v>82</v>
      </c>
      <c r="M828" s="3" t="str">
        <f>IF('Battery exemption sheet'!$P$23&gt;0,'Battery exemption sheet'!$P$23," ")</f>
        <v xml:space="preserve"> </v>
      </c>
      <c r="N828" s="6"/>
      <c r="O828" s="7" t="s">
        <v>52</v>
      </c>
    </row>
    <row r="829" spans="8:15" x14ac:dyDescent="0.35">
      <c r="H829" s="14" t="str">
        <f t="shared" si="13"/>
        <v xml:space="preserve">YesLithium_IonWith equipmentMultiple_cells </v>
      </c>
      <c r="I829" s="3" t="s">
        <v>16</v>
      </c>
      <c r="J829" s="2" t="s">
        <v>79</v>
      </c>
      <c r="K829" s="3" t="s">
        <v>37</v>
      </c>
      <c r="L829" s="3" t="s">
        <v>82</v>
      </c>
      <c r="M829" s="3" t="str">
        <f>IF('Battery exemption sheet'!$P$23&gt;0,'Battery exemption sheet'!$P$23," ")</f>
        <v xml:space="preserve"> </v>
      </c>
      <c r="N829" s="6"/>
      <c r="O829" s="7" t="s">
        <v>52</v>
      </c>
    </row>
    <row r="830" spans="8:15" x14ac:dyDescent="0.35">
      <c r="H830" s="14" t="str">
        <f t="shared" si="13"/>
        <v xml:space="preserve">YesLithium_IonStandaloneMultiple_cells </v>
      </c>
      <c r="I830" s="3" t="s">
        <v>16</v>
      </c>
      <c r="J830" s="2" t="s">
        <v>79</v>
      </c>
      <c r="K830" s="3" t="s">
        <v>9</v>
      </c>
      <c r="L830" s="3" t="s">
        <v>82</v>
      </c>
      <c r="M830" s="3" t="str">
        <f>IF('Battery exemption sheet'!$P$23&gt;0,'Battery exemption sheet'!$P$23," ")</f>
        <v xml:space="preserve"> </v>
      </c>
      <c r="N830" s="6"/>
      <c r="O830" s="7" t="s">
        <v>52</v>
      </c>
    </row>
    <row r="831" spans="8:15" x14ac:dyDescent="0.35">
      <c r="H831" s="14" t="str">
        <f t="shared" si="13"/>
        <v xml:space="preserve">YesLithium_PolymerIn equipmentMultiple_cells </v>
      </c>
      <c r="I831" s="3" t="s">
        <v>16</v>
      </c>
      <c r="J831" s="2" t="s">
        <v>85</v>
      </c>
      <c r="K831" s="3" t="s">
        <v>35</v>
      </c>
      <c r="L831" s="3" t="s">
        <v>82</v>
      </c>
      <c r="M831" s="3" t="str">
        <f>IF('Battery exemption sheet'!$P$23&gt;0,'Battery exemption sheet'!$P$23," ")</f>
        <v xml:space="preserve"> </v>
      </c>
      <c r="N831" s="6"/>
      <c r="O831" s="7" t="s">
        <v>52</v>
      </c>
    </row>
    <row r="832" spans="8:15" x14ac:dyDescent="0.35">
      <c r="H832" s="14" t="str">
        <f t="shared" si="13"/>
        <v xml:space="preserve">YesLithium_PolymerWith equipmentMultiple_cells </v>
      </c>
      <c r="I832" s="3" t="s">
        <v>16</v>
      </c>
      <c r="J832" s="2" t="s">
        <v>85</v>
      </c>
      <c r="K832" s="3" t="s">
        <v>37</v>
      </c>
      <c r="L832" s="3" t="s">
        <v>82</v>
      </c>
      <c r="M832" s="3" t="str">
        <f>IF('Battery exemption sheet'!$P$23&gt;0,'Battery exemption sheet'!$P$23," ")</f>
        <v xml:space="preserve"> </v>
      </c>
      <c r="N832" s="6"/>
      <c r="O832" s="7" t="s">
        <v>52</v>
      </c>
    </row>
    <row r="833" spans="8:15" x14ac:dyDescent="0.35">
      <c r="H833" s="14" t="str">
        <f t="shared" si="13"/>
        <v xml:space="preserve">YesLithium_PolymerStandaloneMultiple_cells </v>
      </c>
      <c r="I833" s="3" t="s">
        <v>16</v>
      </c>
      <c r="J833" s="2" t="s">
        <v>85</v>
      </c>
      <c r="K833" s="3" t="s">
        <v>9</v>
      </c>
      <c r="L833" s="3" t="s">
        <v>82</v>
      </c>
      <c r="M833" s="3" t="str">
        <f>IF('Battery exemption sheet'!$P$23&gt;0,'Battery exemption sheet'!$P$23," ")</f>
        <v xml:space="preserve"> </v>
      </c>
      <c r="N833" s="6"/>
      <c r="O833" s="7" t="s">
        <v>52</v>
      </c>
    </row>
    <row r="834" spans="8:15" x14ac:dyDescent="0.35">
      <c r="H834" s="14" t="str">
        <f t="shared" si="13"/>
        <v xml:space="preserve">YesLithium_cobalt_oxideIn equipmentMultiple_cells </v>
      </c>
      <c r="I834" s="3" t="s">
        <v>16</v>
      </c>
      <c r="J834" s="2" t="s">
        <v>84</v>
      </c>
      <c r="K834" s="3" t="s">
        <v>35</v>
      </c>
      <c r="L834" s="3" t="s">
        <v>82</v>
      </c>
      <c r="M834" s="3" t="str">
        <f>IF('Battery exemption sheet'!$P$23&gt;0,'Battery exemption sheet'!$P$23," ")</f>
        <v xml:space="preserve"> </v>
      </c>
      <c r="N834" s="6"/>
      <c r="O834" s="7" t="s">
        <v>52</v>
      </c>
    </row>
    <row r="835" spans="8:15" x14ac:dyDescent="0.35">
      <c r="H835" s="14" t="str">
        <f t="shared" si="13"/>
        <v xml:space="preserve">YesLithium_cobalt_oxideWith equipmentMultiple_cells </v>
      </c>
      <c r="I835" s="3" t="s">
        <v>16</v>
      </c>
      <c r="J835" s="2" t="s">
        <v>84</v>
      </c>
      <c r="K835" s="3" t="s">
        <v>37</v>
      </c>
      <c r="L835" s="3" t="s">
        <v>82</v>
      </c>
      <c r="M835" s="3" t="str">
        <f>IF('Battery exemption sheet'!$P$23&gt;0,'Battery exemption sheet'!$P$23," ")</f>
        <v xml:space="preserve"> </v>
      </c>
      <c r="N835" s="6"/>
      <c r="O835" s="7" t="s">
        <v>52</v>
      </c>
    </row>
    <row r="836" spans="8:15" x14ac:dyDescent="0.35">
      <c r="H836" s="14" t="str">
        <f t="shared" si="13"/>
        <v xml:space="preserve">YesLithium_cobalt_oxideStandaloneMultiple_cells </v>
      </c>
      <c r="I836" s="3" t="s">
        <v>16</v>
      </c>
      <c r="J836" s="2" t="s">
        <v>84</v>
      </c>
      <c r="K836" s="3" t="s">
        <v>9</v>
      </c>
      <c r="L836" s="3" t="s">
        <v>82</v>
      </c>
      <c r="M836" s="3" t="str">
        <f>IF('Battery exemption sheet'!$P$23&gt;0,'Battery exemption sheet'!$P$23," ")</f>
        <v xml:space="preserve"> </v>
      </c>
      <c r="N836" s="6"/>
      <c r="O836" s="7" t="s">
        <v>52</v>
      </c>
    </row>
    <row r="837" spans="8:15" ht="29" x14ac:dyDescent="0.35">
      <c r="H837" s="14" t="str">
        <f t="shared" si="13"/>
        <v xml:space="preserve">YesLithium_nickel_manganese_cobalt_oxideIn equipmentMultiple_cells </v>
      </c>
      <c r="I837" s="3" t="s">
        <v>16</v>
      </c>
      <c r="J837" s="2" t="s">
        <v>87</v>
      </c>
      <c r="K837" s="3" t="s">
        <v>35</v>
      </c>
      <c r="L837" s="3" t="s">
        <v>82</v>
      </c>
      <c r="M837" s="3" t="str">
        <f>IF('Battery exemption sheet'!$P$23&gt;0,'Battery exemption sheet'!$P$23," ")</f>
        <v xml:space="preserve"> </v>
      </c>
      <c r="N837" s="6"/>
      <c r="O837" s="7" t="s">
        <v>52</v>
      </c>
    </row>
    <row r="838" spans="8:15" ht="29" x14ac:dyDescent="0.35">
      <c r="H838" s="14" t="str">
        <f t="shared" si="13"/>
        <v xml:space="preserve">YesLithium_nickel_manganese_cobalt_oxideWith equipmentMultiple_cells </v>
      </c>
      <c r="I838" s="3" t="s">
        <v>16</v>
      </c>
      <c r="J838" s="2" t="s">
        <v>87</v>
      </c>
      <c r="K838" s="3" t="s">
        <v>37</v>
      </c>
      <c r="L838" s="3" t="s">
        <v>82</v>
      </c>
      <c r="M838" s="3" t="str">
        <f>IF('Battery exemption sheet'!$P$23&gt;0,'Battery exemption sheet'!$P$23," ")</f>
        <v xml:space="preserve"> </v>
      </c>
      <c r="N838" s="6"/>
      <c r="O838" s="7" t="s">
        <v>52</v>
      </c>
    </row>
    <row r="839" spans="8:15" ht="29" x14ac:dyDescent="0.35">
      <c r="H839" s="14" t="str">
        <f t="shared" si="13"/>
        <v xml:space="preserve">YesLithium_nickel_manganese_cobalt_oxideStandaloneMultiple_cells </v>
      </c>
      <c r="I839" s="3" t="s">
        <v>16</v>
      </c>
      <c r="J839" s="2" t="s">
        <v>87</v>
      </c>
      <c r="K839" s="3" t="s">
        <v>9</v>
      </c>
      <c r="L839" s="3" t="s">
        <v>82</v>
      </c>
      <c r="M839" s="3" t="str">
        <f>IF('Battery exemption sheet'!$P$23&gt;0,'Battery exemption sheet'!$P$23," ")</f>
        <v xml:space="preserve"> </v>
      </c>
      <c r="N839" s="6"/>
      <c r="O839" s="7" t="s">
        <v>52</v>
      </c>
    </row>
    <row r="840" spans="8:15" x14ac:dyDescent="0.35">
      <c r="H840" s="14" t="str">
        <f t="shared" si="13"/>
        <v xml:space="preserve">YesLithium_iron_phosphateIn equipmentMultiple_cells </v>
      </c>
      <c r="I840" s="3" t="s">
        <v>16</v>
      </c>
      <c r="J840" s="2" t="s">
        <v>86</v>
      </c>
      <c r="K840" s="3" t="s">
        <v>35</v>
      </c>
      <c r="L840" s="3" t="s">
        <v>82</v>
      </c>
      <c r="M840" s="3" t="str">
        <f>IF('Battery exemption sheet'!$P$23&gt;0,'Battery exemption sheet'!$P$23," ")</f>
        <v xml:space="preserve"> </v>
      </c>
      <c r="N840" s="6"/>
      <c r="O840" s="7" t="s">
        <v>52</v>
      </c>
    </row>
    <row r="841" spans="8:15" x14ac:dyDescent="0.35">
      <c r="H841" s="14" t="str">
        <f t="shared" si="13"/>
        <v xml:space="preserve">YesLithium_iron_phosphateWith equipmentMultiple_cells </v>
      </c>
      <c r="I841" s="3" t="s">
        <v>16</v>
      </c>
      <c r="J841" s="2" t="s">
        <v>86</v>
      </c>
      <c r="K841" s="3" t="s">
        <v>37</v>
      </c>
      <c r="L841" s="3" t="s">
        <v>82</v>
      </c>
      <c r="M841" s="3" t="str">
        <f>IF('Battery exemption sheet'!$P$23&gt;0,'Battery exemption sheet'!$P$23," ")</f>
        <v xml:space="preserve"> </v>
      </c>
      <c r="N841" s="6"/>
      <c r="O841" s="7" t="s">
        <v>52</v>
      </c>
    </row>
    <row r="842" spans="8:15" x14ac:dyDescent="0.35">
      <c r="H842" s="14" t="str">
        <f t="shared" si="13"/>
        <v xml:space="preserve">YesLithium_iron_phosphateStandaloneMultiple_cells </v>
      </c>
      <c r="I842" s="3" t="s">
        <v>16</v>
      </c>
      <c r="J842" s="2" t="s">
        <v>86</v>
      </c>
      <c r="K842" s="3" t="s">
        <v>9</v>
      </c>
      <c r="L842" s="3" t="s">
        <v>82</v>
      </c>
      <c r="M842" s="3" t="str">
        <f>IF('Battery exemption sheet'!$P$23&gt;0,'Battery exemption sheet'!$P$23," ")</f>
        <v xml:space="preserve"> </v>
      </c>
      <c r="N842" s="6"/>
      <c r="O842" s="7" t="s">
        <v>52</v>
      </c>
    </row>
    <row r="843" spans="8:15" x14ac:dyDescent="0.35">
      <c r="H843" s="14" t="str">
        <f t="shared" si="13"/>
        <v xml:space="preserve">YesLithium_titanateIn equipmentMultiple_cells </v>
      </c>
      <c r="I843" s="3" t="s">
        <v>16</v>
      </c>
      <c r="J843" s="2" t="s">
        <v>88</v>
      </c>
      <c r="K843" s="3" t="s">
        <v>35</v>
      </c>
      <c r="L843" s="3" t="s">
        <v>82</v>
      </c>
      <c r="M843" s="3" t="str">
        <f>IF('Battery exemption sheet'!$P$23&gt;0,'Battery exemption sheet'!$P$23," ")</f>
        <v xml:space="preserve"> </v>
      </c>
      <c r="N843" s="6"/>
      <c r="O843" s="7" t="s">
        <v>52</v>
      </c>
    </row>
    <row r="844" spans="8:15" x14ac:dyDescent="0.35">
      <c r="H844" s="14" t="str">
        <f t="shared" si="13"/>
        <v xml:space="preserve">YesLithium_titanateWith equipmentMultiple_cells </v>
      </c>
      <c r="I844" s="3" t="s">
        <v>16</v>
      </c>
      <c r="J844" s="2" t="s">
        <v>88</v>
      </c>
      <c r="K844" s="3" t="s">
        <v>37</v>
      </c>
      <c r="L844" s="3" t="s">
        <v>82</v>
      </c>
      <c r="M844" s="3" t="str">
        <f>IF('Battery exemption sheet'!$P$23&gt;0,'Battery exemption sheet'!$P$23," ")</f>
        <v xml:space="preserve"> </v>
      </c>
      <c r="N844" s="6"/>
      <c r="O844" s="7" t="s">
        <v>52</v>
      </c>
    </row>
    <row r="845" spans="8:15" x14ac:dyDescent="0.35">
      <c r="H845" s="14" t="str">
        <f t="shared" si="13"/>
        <v xml:space="preserve">YesLithium_titanateStandaloneMultiple_cells </v>
      </c>
      <c r="I845" s="3" t="s">
        <v>16</v>
      </c>
      <c r="J845" s="2" t="s">
        <v>88</v>
      </c>
      <c r="K845" s="3" t="s">
        <v>9</v>
      </c>
      <c r="L845" s="3" t="s">
        <v>82</v>
      </c>
      <c r="M845" s="3" t="str">
        <f>IF('Battery exemption sheet'!$P$23&gt;0,'Battery exemption sheet'!$P$23," ")</f>
        <v xml:space="preserve"> </v>
      </c>
      <c r="N845" s="6"/>
      <c r="O845" s="7" t="s">
        <v>52</v>
      </c>
    </row>
    <row r="846" spans="8:15" x14ac:dyDescent="0.35">
      <c r="H846" s="14" t="str">
        <f t="shared" si="13"/>
        <v xml:space="preserve">Yes_18650_In equipmentMultiple_cells </v>
      </c>
      <c r="I846" s="3" t="s">
        <v>16</v>
      </c>
      <c r="J846" s="3" t="s">
        <v>78</v>
      </c>
      <c r="K846" s="3" t="s">
        <v>35</v>
      </c>
      <c r="L846" s="3" t="s">
        <v>82</v>
      </c>
      <c r="M846" s="3" t="str">
        <f>IF('Battery exemption sheet'!$P$23&gt;0,'Battery exemption sheet'!$P$23," ")</f>
        <v xml:space="preserve"> </v>
      </c>
      <c r="N846" s="6"/>
      <c r="O846" s="7" t="s">
        <v>52</v>
      </c>
    </row>
    <row r="847" spans="8:15" x14ac:dyDescent="0.35">
      <c r="H847" s="14" t="str">
        <f t="shared" si="13"/>
        <v xml:space="preserve">Yes_18650_With equipmentMultiple_cells </v>
      </c>
      <c r="I847" s="3" t="s">
        <v>16</v>
      </c>
      <c r="J847" s="3" t="s">
        <v>78</v>
      </c>
      <c r="K847" s="3" t="s">
        <v>37</v>
      </c>
      <c r="L847" s="3" t="s">
        <v>82</v>
      </c>
      <c r="M847" s="3" t="str">
        <f>IF('Battery exemption sheet'!$P$23&gt;0,'Battery exemption sheet'!$P$23," ")</f>
        <v xml:space="preserve"> </v>
      </c>
      <c r="N847" s="6"/>
      <c r="O847" s="7" t="s">
        <v>52</v>
      </c>
    </row>
    <row r="848" spans="8:15" x14ac:dyDescent="0.35">
      <c r="H848" s="14" t="str">
        <f t="shared" si="13"/>
        <v xml:space="preserve">Yes_18650_StandaloneMultiple_cells </v>
      </c>
      <c r="I848" s="3" t="s">
        <v>16</v>
      </c>
      <c r="J848" s="3" t="s">
        <v>78</v>
      </c>
      <c r="K848" s="3" t="s">
        <v>9</v>
      </c>
      <c r="L848" s="3" t="s">
        <v>82</v>
      </c>
      <c r="M848" s="3" t="str">
        <f>IF('Battery exemption sheet'!$P$23&gt;0,'Battery exemption sheet'!$P$23," ")</f>
        <v xml:space="preserve"> </v>
      </c>
      <c r="N848" s="6"/>
      <c r="O848" s="7" t="s">
        <v>52</v>
      </c>
    </row>
    <row r="849" spans="8:15" x14ac:dyDescent="0.35">
      <c r="H849" s="14" t="str">
        <f t="shared" si="13"/>
        <v xml:space="preserve">YesLithium_IonIn equipmentMultiple_cells </v>
      </c>
      <c r="I849" s="3" t="s">
        <v>16</v>
      </c>
      <c r="J849" s="2" t="s">
        <v>79</v>
      </c>
      <c r="K849" s="3" t="s">
        <v>35</v>
      </c>
      <c r="L849" s="3" t="s">
        <v>82</v>
      </c>
      <c r="M849" s="3" t="str">
        <f>IF('Battery exemption sheet'!$P$24&gt;0,'Battery exemption sheet'!$P$24," ")</f>
        <v xml:space="preserve"> </v>
      </c>
      <c r="N849" s="6"/>
      <c r="O849" s="7" t="s">
        <v>52</v>
      </c>
    </row>
    <row r="850" spans="8:15" x14ac:dyDescent="0.35">
      <c r="H850" s="14" t="str">
        <f t="shared" si="13"/>
        <v xml:space="preserve">YesLithium_IonWith equipmentMultiple_cells </v>
      </c>
      <c r="I850" s="3" t="s">
        <v>16</v>
      </c>
      <c r="J850" s="2" t="s">
        <v>79</v>
      </c>
      <c r="K850" s="3" t="s">
        <v>37</v>
      </c>
      <c r="L850" s="3" t="s">
        <v>82</v>
      </c>
      <c r="M850" s="3" t="str">
        <f>IF('Battery exemption sheet'!$P$24&gt;0,'Battery exemption sheet'!$P$24," ")</f>
        <v xml:space="preserve"> </v>
      </c>
      <c r="N850" s="6"/>
      <c r="O850" s="7" t="s">
        <v>52</v>
      </c>
    </row>
    <row r="851" spans="8:15" x14ac:dyDescent="0.35">
      <c r="H851" s="14" t="str">
        <f t="shared" si="13"/>
        <v xml:space="preserve">YesLithium_IonStandaloneMultiple_cells </v>
      </c>
      <c r="I851" s="3" t="s">
        <v>16</v>
      </c>
      <c r="J851" s="2" t="s">
        <v>79</v>
      </c>
      <c r="K851" s="3" t="s">
        <v>9</v>
      </c>
      <c r="L851" s="3" t="s">
        <v>82</v>
      </c>
      <c r="M851" s="3" t="str">
        <f>IF('Battery exemption sheet'!$P$24&gt;0,'Battery exemption sheet'!$P$24," ")</f>
        <v xml:space="preserve"> </v>
      </c>
      <c r="N851" s="6"/>
      <c r="O851" s="7" t="s">
        <v>52</v>
      </c>
    </row>
    <row r="852" spans="8:15" x14ac:dyDescent="0.35">
      <c r="H852" s="14" t="str">
        <f t="shared" si="13"/>
        <v xml:space="preserve">YesLithium_PolymerIn equipmentMultiple_cells </v>
      </c>
      <c r="I852" s="3" t="s">
        <v>16</v>
      </c>
      <c r="J852" s="2" t="s">
        <v>85</v>
      </c>
      <c r="K852" s="3" t="s">
        <v>35</v>
      </c>
      <c r="L852" s="3" t="s">
        <v>82</v>
      </c>
      <c r="M852" s="3" t="str">
        <f>IF('Battery exemption sheet'!$P$24&gt;0,'Battery exemption sheet'!$P$24," ")</f>
        <v xml:space="preserve"> </v>
      </c>
      <c r="N852" s="6"/>
      <c r="O852" s="7" t="s">
        <v>52</v>
      </c>
    </row>
    <row r="853" spans="8:15" x14ac:dyDescent="0.35">
      <c r="H853" s="14" t="str">
        <f t="shared" si="13"/>
        <v xml:space="preserve">YesLithium_PolymerWith equipmentMultiple_cells </v>
      </c>
      <c r="I853" s="3" t="s">
        <v>16</v>
      </c>
      <c r="J853" s="2" t="s">
        <v>85</v>
      </c>
      <c r="K853" s="3" t="s">
        <v>37</v>
      </c>
      <c r="L853" s="3" t="s">
        <v>82</v>
      </c>
      <c r="M853" s="3" t="str">
        <f>IF('Battery exemption sheet'!$P$24&gt;0,'Battery exemption sheet'!$P$24," ")</f>
        <v xml:space="preserve"> </v>
      </c>
      <c r="N853" s="6"/>
      <c r="O853" s="7" t="s">
        <v>52</v>
      </c>
    </row>
    <row r="854" spans="8:15" x14ac:dyDescent="0.35">
      <c r="H854" s="14" t="str">
        <f t="shared" si="13"/>
        <v xml:space="preserve">YesLithium_PolymerStandaloneMultiple_cells </v>
      </c>
      <c r="I854" s="3" t="s">
        <v>16</v>
      </c>
      <c r="J854" s="2" t="s">
        <v>85</v>
      </c>
      <c r="K854" s="3" t="s">
        <v>9</v>
      </c>
      <c r="L854" s="3" t="s">
        <v>82</v>
      </c>
      <c r="M854" s="3" t="str">
        <f>IF('Battery exemption sheet'!$P$24&gt;0,'Battery exemption sheet'!$P$24," ")</f>
        <v xml:space="preserve"> </v>
      </c>
      <c r="N854" s="6"/>
      <c r="O854" s="7" t="s">
        <v>52</v>
      </c>
    </row>
    <row r="855" spans="8:15" x14ac:dyDescent="0.35">
      <c r="H855" s="14" t="str">
        <f t="shared" si="13"/>
        <v xml:space="preserve">YesLithium_cobalt_oxideIn equipmentMultiple_cells </v>
      </c>
      <c r="I855" s="3" t="s">
        <v>16</v>
      </c>
      <c r="J855" s="2" t="s">
        <v>84</v>
      </c>
      <c r="K855" s="3" t="s">
        <v>35</v>
      </c>
      <c r="L855" s="3" t="s">
        <v>82</v>
      </c>
      <c r="M855" s="3" t="str">
        <f>IF('Battery exemption sheet'!$P$24&gt;0,'Battery exemption sheet'!$P$24," ")</f>
        <v xml:space="preserve"> </v>
      </c>
      <c r="N855" s="6"/>
      <c r="O855" s="7" t="s">
        <v>52</v>
      </c>
    </row>
    <row r="856" spans="8:15" x14ac:dyDescent="0.35">
      <c r="H856" s="14" t="str">
        <f t="shared" si="13"/>
        <v xml:space="preserve">YesLithium_cobalt_oxideWith equipmentMultiple_cells </v>
      </c>
      <c r="I856" s="3" t="s">
        <v>16</v>
      </c>
      <c r="J856" s="2" t="s">
        <v>84</v>
      </c>
      <c r="K856" s="3" t="s">
        <v>37</v>
      </c>
      <c r="L856" s="3" t="s">
        <v>82</v>
      </c>
      <c r="M856" s="3" t="str">
        <f>IF('Battery exemption sheet'!$P$24&gt;0,'Battery exemption sheet'!$P$24," ")</f>
        <v xml:space="preserve"> </v>
      </c>
      <c r="N856" s="6"/>
      <c r="O856" s="7" t="s">
        <v>52</v>
      </c>
    </row>
    <row r="857" spans="8:15" x14ac:dyDescent="0.35">
      <c r="H857" s="14" t="str">
        <f t="shared" si="13"/>
        <v xml:space="preserve">YesLithium_cobalt_oxideStandaloneMultiple_cells </v>
      </c>
      <c r="I857" s="3" t="s">
        <v>16</v>
      </c>
      <c r="J857" s="2" t="s">
        <v>84</v>
      </c>
      <c r="K857" s="3" t="s">
        <v>9</v>
      </c>
      <c r="L857" s="3" t="s">
        <v>82</v>
      </c>
      <c r="M857" s="3" t="str">
        <f>IF('Battery exemption sheet'!$P$24&gt;0,'Battery exemption sheet'!$P$24," ")</f>
        <v xml:space="preserve"> </v>
      </c>
      <c r="N857" s="6"/>
      <c r="O857" s="7" t="s">
        <v>52</v>
      </c>
    </row>
    <row r="858" spans="8:15" ht="29" x14ac:dyDescent="0.35">
      <c r="H858" s="14" t="str">
        <f t="shared" si="13"/>
        <v xml:space="preserve">YesLithium_nickel_manganese_cobalt_oxideIn equipmentMultiple_cells </v>
      </c>
      <c r="I858" s="3" t="s">
        <v>16</v>
      </c>
      <c r="J858" s="2" t="s">
        <v>87</v>
      </c>
      <c r="K858" s="3" t="s">
        <v>35</v>
      </c>
      <c r="L858" s="3" t="s">
        <v>82</v>
      </c>
      <c r="M858" s="3" t="str">
        <f>IF('Battery exemption sheet'!$P$24&gt;0,'Battery exemption sheet'!$P$24," ")</f>
        <v xml:space="preserve"> </v>
      </c>
      <c r="N858" s="6"/>
      <c r="O858" s="7" t="s">
        <v>52</v>
      </c>
    </row>
    <row r="859" spans="8:15" ht="29" x14ac:dyDescent="0.35">
      <c r="H859" s="14" t="str">
        <f t="shared" si="13"/>
        <v xml:space="preserve">YesLithium_nickel_manganese_cobalt_oxideWith equipmentMultiple_cells </v>
      </c>
      <c r="I859" s="3" t="s">
        <v>16</v>
      </c>
      <c r="J859" s="2" t="s">
        <v>87</v>
      </c>
      <c r="K859" s="3" t="s">
        <v>37</v>
      </c>
      <c r="L859" s="3" t="s">
        <v>82</v>
      </c>
      <c r="M859" s="3" t="str">
        <f>IF('Battery exemption sheet'!$P$24&gt;0,'Battery exemption sheet'!$P$24," ")</f>
        <v xml:space="preserve"> </v>
      </c>
      <c r="N859" s="6"/>
      <c r="O859" s="7" t="s">
        <v>52</v>
      </c>
    </row>
    <row r="860" spans="8:15" ht="29" x14ac:dyDescent="0.35">
      <c r="H860" s="14" t="str">
        <f t="shared" si="13"/>
        <v xml:space="preserve">YesLithium_nickel_manganese_cobalt_oxideStandaloneMultiple_cells </v>
      </c>
      <c r="I860" s="3" t="s">
        <v>16</v>
      </c>
      <c r="J860" s="2" t="s">
        <v>87</v>
      </c>
      <c r="K860" s="3" t="s">
        <v>9</v>
      </c>
      <c r="L860" s="3" t="s">
        <v>82</v>
      </c>
      <c r="M860" s="3" t="str">
        <f>IF('Battery exemption sheet'!$P$24&gt;0,'Battery exemption sheet'!$P$24," ")</f>
        <v xml:space="preserve"> </v>
      </c>
      <c r="N860" s="6"/>
      <c r="O860" s="7" t="s">
        <v>52</v>
      </c>
    </row>
    <row r="861" spans="8:15" x14ac:dyDescent="0.35">
      <c r="H861" s="14" t="str">
        <f t="shared" si="13"/>
        <v xml:space="preserve">YesLithium_iron_phosphateIn equipmentMultiple_cells </v>
      </c>
      <c r="I861" s="3" t="s">
        <v>16</v>
      </c>
      <c r="J861" s="2" t="s">
        <v>86</v>
      </c>
      <c r="K861" s="3" t="s">
        <v>35</v>
      </c>
      <c r="L861" s="3" t="s">
        <v>82</v>
      </c>
      <c r="M861" s="3" t="str">
        <f>IF('Battery exemption sheet'!$P$24&gt;0,'Battery exemption sheet'!$P$24," ")</f>
        <v xml:space="preserve"> </v>
      </c>
      <c r="N861" s="6"/>
      <c r="O861" s="7" t="s">
        <v>52</v>
      </c>
    </row>
    <row r="862" spans="8:15" x14ac:dyDescent="0.35">
      <c r="H862" s="14" t="str">
        <f t="shared" si="13"/>
        <v xml:space="preserve">YesLithium_iron_phosphateWith equipmentMultiple_cells </v>
      </c>
      <c r="I862" s="3" t="s">
        <v>16</v>
      </c>
      <c r="J862" s="2" t="s">
        <v>86</v>
      </c>
      <c r="K862" s="3" t="s">
        <v>37</v>
      </c>
      <c r="L862" s="3" t="s">
        <v>82</v>
      </c>
      <c r="M862" s="3" t="str">
        <f>IF('Battery exemption sheet'!$P$24&gt;0,'Battery exemption sheet'!$P$24," ")</f>
        <v xml:space="preserve"> </v>
      </c>
      <c r="N862" s="6"/>
      <c r="O862" s="7" t="s">
        <v>52</v>
      </c>
    </row>
    <row r="863" spans="8:15" x14ac:dyDescent="0.35">
      <c r="H863" s="14" t="str">
        <f t="shared" si="13"/>
        <v xml:space="preserve">YesLithium_iron_phosphateStandaloneMultiple_cells </v>
      </c>
      <c r="I863" s="3" t="s">
        <v>16</v>
      </c>
      <c r="J863" s="2" t="s">
        <v>86</v>
      </c>
      <c r="K863" s="3" t="s">
        <v>9</v>
      </c>
      <c r="L863" s="3" t="s">
        <v>82</v>
      </c>
      <c r="M863" s="3" t="str">
        <f>IF('Battery exemption sheet'!$P$24&gt;0,'Battery exemption sheet'!$P$24," ")</f>
        <v xml:space="preserve"> </v>
      </c>
      <c r="N863" s="6"/>
      <c r="O863" s="7" t="s">
        <v>52</v>
      </c>
    </row>
    <row r="864" spans="8:15" x14ac:dyDescent="0.35">
      <c r="H864" s="14" t="str">
        <f t="shared" si="13"/>
        <v xml:space="preserve">YesLithium_titanateIn equipmentMultiple_cells </v>
      </c>
      <c r="I864" s="3" t="s">
        <v>16</v>
      </c>
      <c r="J864" s="2" t="s">
        <v>88</v>
      </c>
      <c r="K864" s="3" t="s">
        <v>35</v>
      </c>
      <c r="L864" s="3" t="s">
        <v>82</v>
      </c>
      <c r="M864" s="3" t="str">
        <f>IF('Battery exemption sheet'!$P$24&gt;0,'Battery exemption sheet'!$P$24," ")</f>
        <v xml:space="preserve"> </v>
      </c>
      <c r="N864" s="6"/>
      <c r="O864" s="7" t="s">
        <v>52</v>
      </c>
    </row>
    <row r="865" spans="8:15" x14ac:dyDescent="0.35">
      <c r="H865" s="14" t="str">
        <f t="shared" si="13"/>
        <v xml:space="preserve">YesLithium_titanateWith equipmentMultiple_cells </v>
      </c>
      <c r="I865" s="3" t="s">
        <v>16</v>
      </c>
      <c r="J865" s="2" t="s">
        <v>88</v>
      </c>
      <c r="K865" s="3" t="s">
        <v>37</v>
      </c>
      <c r="L865" s="3" t="s">
        <v>82</v>
      </c>
      <c r="M865" s="3" t="str">
        <f>IF('Battery exemption sheet'!$P$24&gt;0,'Battery exemption sheet'!$P$24," ")</f>
        <v xml:space="preserve"> </v>
      </c>
      <c r="N865" s="6"/>
      <c r="O865" s="7" t="s">
        <v>52</v>
      </c>
    </row>
    <row r="866" spans="8:15" x14ac:dyDescent="0.35">
      <c r="H866" s="14" t="str">
        <f t="shared" si="13"/>
        <v xml:space="preserve">YesLithium_titanateStandaloneMultiple_cells </v>
      </c>
      <c r="I866" s="3" t="s">
        <v>16</v>
      </c>
      <c r="J866" s="2" t="s">
        <v>88</v>
      </c>
      <c r="K866" s="3" t="s">
        <v>9</v>
      </c>
      <c r="L866" s="3" t="s">
        <v>82</v>
      </c>
      <c r="M866" s="3" t="str">
        <f>IF('Battery exemption sheet'!$P$24&gt;0,'Battery exemption sheet'!$P$24," ")</f>
        <v xml:space="preserve"> </v>
      </c>
      <c r="N866" s="6"/>
      <c r="O866" s="7" t="s">
        <v>52</v>
      </c>
    </row>
    <row r="867" spans="8:15" x14ac:dyDescent="0.35">
      <c r="H867" s="14" t="str">
        <f t="shared" si="13"/>
        <v xml:space="preserve">Yes_18650_In equipmentMultiple_cells </v>
      </c>
      <c r="I867" s="3" t="s">
        <v>16</v>
      </c>
      <c r="J867" s="3" t="s">
        <v>78</v>
      </c>
      <c r="K867" s="3" t="s">
        <v>35</v>
      </c>
      <c r="L867" s="3" t="s">
        <v>82</v>
      </c>
      <c r="M867" s="3" t="str">
        <f>IF('Battery exemption sheet'!$P$24&gt;0,'Battery exemption sheet'!$P$24," ")</f>
        <v xml:space="preserve"> </v>
      </c>
      <c r="N867" s="6"/>
      <c r="O867" s="7" t="s">
        <v>52</v>
      </c>
    </row>
    <row r="868" spans="8:15" x14ac:dyDescent="0.35">
      <c r="H868" s="14" t="str">
        <f t="shared" si="13"/>
        <v xml:space="preserve">Yes_18650_With equipmentMultiple_cells </v>
      </c>
      <c r="I868" s="3" t="s">
        <v>16</v>
      </c>
      <c r="J868" s="3" t="s">
        <v>78</v>
      </c>
      <c r="K868" s="3" t="s">
        <v>37</v>
      </c>
      <c r="L868" s="3" t="s">
        <v>82</v>
      </c>
      <c r="M868" s="3" t="str">
        <f>IF('Battery exemption sheet'!$P$24&gt;0,'Battery exemption sheet'!$P$24," ")</f>
        <v xml:space="preserve"> </v>
      </c>
      <c r="N868" s="6"/>
      <c r="O868" s="7" t="s">
        <v>52</v>
      </c>
    </row>
    <row r="869" spans="8:15" x14ac:dyDescent="0.35">
      <c r="H869" s="14" t="str">
        <f t="shared" si="13"/>
        <v xml:space="preserve">Yes_18650_StandaloneMultiple_cells </v>
      </c>
      <c r="I869" s="3" t="s">
        <v>16</v>
      </c>
      <c r="J869" s="3" t="s">
        <v>78</v>
      </c>
      <c r="K869" s="3" t="s">
        <v>9</v>
      </c>
      <c r="L869" s="3" t="s">
        <v>82</v>
      </c>
      <c r="M869" s="3" t="str">
        <f>IF('Battery exemption sheet'!$P$24&gt;0,'Battery exemption sheet'!$P$24," ")</f>
        <v xml:space="preserve"> </v>
      </c>
      <c r="N869" s="6"/>
      <c r="O869" s="7" t="s">
        <v>52</v>
      </c>
    </row>
    <row r="870" spans="8:15" x14ac:dyDescent="0.35">
      <c r="H870" s="14" t="str">
        <f t="shared" si="13"/>
        <v xml:space="preserve">YesLithium_IonIn equipmentMultiple_cells </v>
      </c>
      <c r="I870" s="3" t="s">
        <v>16</v>
      </c>
      <c r="J870" s="2" t="s">
        <v>79</v>
      </c>
      <c r="K870" s="3" t="s">
        <v>35</v>
      </c>
      <c r="L870" s="3" t="s">
        <v>82</v>
      </c>
      <c r="M870" s="3" t="str">
        <f>IF('Battery exemption sheet'!$P$25&gt;0,'Battery exemption sheet'!$P$25," ")</f>
        <v xml:space="preserve"> </v>
      </c>
      <c r="N870" s="6"/>
      <c r="O870" s="7" t="s">
        <v>52</v>
      </c>
    </row>
    <row r="871" spans="8:15" x14ac:dyDescent="0.35">
      <c r="H871" s="14" t="str">
        <f t="shared" si="13"/>
        <v xml:space="preserve">YesLithium_IonWith equipmentMultiple_cells </v>
      </c>
      <c r="I871" s="3" t="s">
        <v>16</v>
      </c>
      <c r="J871" s="2" t="s">
        <v>79</v>
      </c>
      <c r="K871" s="3" t="s">
        <v>37</v>
      </c>
      <c r="L871" s="3" t="s">
        <v>82</v>
      </c>
      <c r="M871" s="3" t="str">
        <f>IF('Battery exemption sheet'!$P$25&gt;0,'Battery exemption sheet'!$P$25," ")</f>
        <v xml:space="preserve"> </v>
      </c>
      <c r="N871" s="6"/>
      <c r="O871" s="7" t="s">
        <v>52</v>
      </c>
    </row>
    <row r="872" spans="8:15" x14ac:dyDescent="0.35">
      <c r="H872" s="14" t="str">
        <f t="shared" ref="H872:H935" si="14">I872&amp;J872&amp;K872&amp;L872&amp;M872&amp;N872</f>
        <v xml:space="preserve">YesLithium_IonStandaloneMultiple_cells </v>
      </c>
      <c r="I872" s="3" t="s">
        <v>16</v>
      </c>
      <c r="J872" s="2" t="s">
        <v>79</v>
      </c>
      <c r="K872" s="3" t="s">
        <v>9</v>
      </c>
      <c r="L872" s="3" t="s">
        <v>82</v>
      </c>
      <c r="M872" s="3" t="str">
        <f>IF('Battery exemption sheet'!$P$25&gt;0,'Battery exemption sheet'!$P$25," ")</f>
        <v xml:space="preserve"> </v>
      </c>
      <c r="N872" s="6"/>
      <c r="O872" s="7" t="s">
        <v>52</v>
      </c>
    </row>
    <row r="873" spans="8:15" x14ac:dyDescent="0.35">
      <c r="H873" s="14" t="str">
        <f t="shared" si="14"/>
        <v xml:space="preserve">YesLithium_PolymerIn equipmentMultiple_cells </v>
      </c>
      <c r="I873" s="3" t="s">
        <v>16</v>
      </c>
      <c r="J873" s="2" t="s">
        <v>85</v>
      </c>
      <c r="K873" s="3" t="s">
        <v>35</v>
      </c>
      <c r="L873" s="3" t="s">
        <v>82</v>
      </c>
      <c r="M873" s="3" t="str">
        <f>IF('Battery exemption sheet'!$P$25&gt;0,'Battery exemption sheet'!$P$25," ")</f>
        <v xml:space="preserve"> </v>
      </c>
      <c r="N873" s="6"/>
      <c r="O873" s="7" t="s">
        <v>52</v>
      </c>
    </row>
    <row r="874" spans="8:15" x14ac:dyDescent="0.35">
      <c r="H874" s="14" t="str">
        <f t="shared" si="14"/>
        <v xml:space="preserve">YesLithium_PolymerWith equipmentMultiple_cells </v>
      </c>
      <c r="I874" s="3" t="s">
        <v>16</v>
      </c>
      <c r="J874" s="2" t="s">
        <v>85</v>
      </c>
      <c r="K874" s="3" t="s">
        <v>37</v>
      </c>
      <c r="L874" s="3" t="s">
        <v>82</v>
      </c>
      <c r="M874" s="3" t="str">
        <f>IF('Battery exemption sheet'!$P$25&gt;0,'Battery exemption sheet'!$P$25," ")</f>
        <v xml:space="preserve"> </v>
      </c>
      <c r="N874" s="6"/>
      <c r="O874" s="7" t="s">
        <v>52</v>
      </c>
    </row>
    <row r="875" spans="8:15" x14ac:dyDescent="0.35">
      <c r="H875" s="14" t="str">
        <f t="shared" si="14"/>
        <v xml:space="preserve">YesLithium_PolymerStandaloneMultiple_cells </v>
      </c>
      <c r="I875" s="3" t="s">
        <v>16</v>
      </c>
      <c r="J875" s="2" t="s">
        <v>85</v>
      </c>
      <c r="K875" s="3" t="s">
        <v>9</v>
      </c>
      <c r="L875" s="3" t="s">
        <v>82</v>
      </c>
      <c r="M875" s="3" t="str">
        <f>IF('Battery exemption sheet'!$P$25&gt;0,'Battery exemption sheet'!$P$25," ")</f>
        <v xml:space="preserve"> </v>
      </c>
      <c r="N875" s="6"/>
      <c r="O875" s="7" t="s">
        <v>52</v>
      </c>
    </row>
    <row r="876" spans="8:15" x14ac:dyDescent="0.35">
      <c r="H876" s="14" t="str">
        <f t="shared" si="14"/>
        <v xml:space="preserve">YesLithium_cobalt_oxideIn equipmentMultiple_cells </v>
      </c>
      <c r="I876" s="3" t="s">
        <v>16</v>
      </c>
      <c r="J876" s="2" t="s">
        <v>84</v>
      </c>
      <c r="K876" s="3" t="s">
        <v>35</v>
      </c>
      <c r="L876" s="3" t="s">
        <v>82</v>
      </c>
      <c r="M876" s="3" t="str">
        <f>IF('Battery exemption sheet'!$P$25&gt;0,'Battery exemption sheet'!$P$25," ")</f>
        <v xml:space="preserve"> </v>
      </c>
      <c r="N876" s="6"/>
      <c r="O876" s="7" t="s">
        <v>52</v>
      </c>
    </row>
    <row r="877" spans="8:15" x14ac:dyDescent="0.35">
      <c r="H877" s="14" t="str">
        <f t="shared" si="14"/>
        <v xml:space="preserve">YesLithium_cobalt_oxideWith equipmentMultiple_cells </v>
      </c>
      <c r="I877" s="3" t="s">
        <v>16</v>
      </c>
      <c r="J877" s="2" t="s">
        <v>84</v>
      </c>
      <c r="K877" s="3" t="s">
        <v>37</v>
      </c>
      <c r="L877" s="3" t="s">
        <v>82</v>
      </c>
      <c r="M877" s="3" t="str">
        <f>IF('Battery exemption sheet'!$P$25&gt;0,'Battery exemption sheet'!$P$25," ")</f>
        <v xml:space="preserve"> </v>
      </c>
      <c r="N877" s="6"/>
      <c r="O877" s="7" t="s">
        <v>52</v>
      </c>
    </row>
    <row r="878" spans="8:15" x14ac:dyDescent="0.35">
      <c r="H878" s="14" t="str">
        <f t="shared" si="14"/>
        <v xml:space="preserve">YesLithium_cobalt_oxideStandaloneMultiple_cells </v>
      </c>
      <c r="I878" s="3" t="s">
        <v>16</v>
      </c>
      <c r="J878" s="2" t="s">
        <v>84</v>
      </c>
      <c r="K878" s="3" t="s">
        <v>9</v>
      </c>
      <c r="L878" s="3" t="s">
        <v>82</v>
      </c>
      <c r="M878" s="3" t="str">
        <f>IF('Battery exemption sheet'!$P$25&gt;0,'Battery exemption sheet'!$P$25," ")</f>
        <v xml:space="preserve"> </v>
      </c>
      <c r="N878" s="6"/>
      <c r="O878" s="7" t="s">
        <v>52</v>
      </c>
    </row>
    <row r="879" spans="8:15" ht="29" x14ac:dyDescent="0.35">
      <c r="H879" s="14" t="str">
        <f t="shared" si="14"/>
        <v xml:space="preserve">YesLithium_nickel_manganese_cobalt_oxideIn equipmentMultiple_cells </v>
      </c>
      <c r="I879" s="3" t="s">
        <v>16</v>
      </c>
      <c r="J879" s="2" t="s">
        <v>87</v>
      </c>
      <c r="K879" s="3" t="s">
        <v>35</v>
      </c>
      <c r="L879" s="3" t="s">
        <v>82</v>
      </c>
      <c r="M879" s="3" t="str">
        <f>IF('Battery exemption sheet'!$P$25&gt;0,'Battery exemption sheet'!$P$25," ")</f>
        <v xml:space="preserve"> </v>
      </c>
      <c r="N879" s="6"/>
      <c r="O879" s="7" t="s">
        <v>52</v>
      </c>
    </row>
    <row r="880" spans="8:15" ht="29" x14ac:dyDescent="0.35">
      <c r="H880" s="14" t="str">
        <f t="shared" si="14"/>
        <v xml:space="preserve">YesLithium_nickel_manganese_cobalt_oxideWith equipmentMultiple_cells </v>
      </c>
      <c r="I880" s="3" t="s">
        <v>16</v>
      </c>
      <c r="J880" s="2" t="s">
        <v>87</v>
      </c>
      <c r="K880" s="3" t="s">
        <v>37</v>
      </c>
      <c r="L880" s="3" t="s">
        <v>82</v>
      </c>
      <c r="M880" s="3" t="str">
        <f>IF('Battery exemption sheet'!$P$25&gt;0,'Battery exemption sheet'!$P$25," ")</f>
        <v xml:space="preserve"> </v>
      </c>
      <c r="N880" s="6"/>
      <c r="O880" s="7" t="s">
        <v>52</v>
      </c>
    </row>
    <row r="881" spans="8:15" ht="29" x14ac:dyDescent="0.35">
      <c r="H881" s="14" t="str">
        <f t="shared" si="14"/>
        <v xml:space="preserve">YesLithium_nickel_manganese_cobalt_oxideStandaloneMultiple_cells </v>
      </c>
      <c r="I881" s="3" t="s">
        <v>16</v>
      </c>
      <c r="J881" s="2" t="s">
        <v>87</v>
      </c>
      <c r="K881" s="3" t="s">
        <v>9</v>
      </c>
      <c r="L881" s="3" t="s">
        <v>82</v>
      </c>
      <c r="M881" s="3" t="str">
        <f>IF('Battery exemption sheet'!$P$25&gt;0,'Battery exemption sheet'!$P$25," ")</f>
        <v xml:space="preserve"> </v>
      </c>
      <c r="N881" s="6"/>
      <c r="O881" s="7" t="s">
        <v>52</v>
      </c>
    </row>
    <row r="882" spans="8:15" x14ac:dyDescent="0.35">
      <c r="H882" s="14" t="str">
        <f t="shared" si="14"/>
        <v xml:space="preserve">YesLithium_iron_phosphateIn equipmentMultiple_cells </v>
      </c>
      <c r="I882" s="3" t="s">
        <v>16</v>
      </c>
      <c r="J882" s="2" t="s">
        <v>86</v>
      </c>
      <c r="K882" s="3" t="s">
        <v>35</v>
      </c>
      <c r="L882" s="3" t="s">
        <v>82</v>
      </c>
      <c r="M882" s="3" t="str">
        <f>IF('Battery exemption sheet'!$P$25&gt;0,'Battery exemption sheet'!$P$25," ")</f>
        <v xml:space="preserve"> </v>
      </c>
      <c r="N882" s="6"/>
      <c r="O882" s="7" t="s">
        <v>52</v>
      </c>
    </row>
    <row r="883" spans="8:15" x14ac:dyDescent="0.35">
      <c r="H883" s="14" t="str">
        <f t="shared" si="14"/>
        <v xml:space="preserve">YesLithium_iron_phosphateWith equipmentMultiple_cells </v>
      </c>
      <c r="I883" s="3" t="s">
        <v>16</v>
      </c>
      <c r="J883" s="2" t="s">
        <v>86</v>
      </c>
      <c r="K883" s="3" t="s">
        <v>37</v>
      </c>
      <c r="L883" s="3" t="s">
        <v>82</v>
      </c>
      <c r="M883" s="3" t="str">
        <f>IF('Battery exemption sheet'!$P$25&gt;0,'Battery exemption sheet'!$P$25," ")</f>
        <v xml:space="preserve"> </v>
      </c>
      <c r="N883" s="6"/>
      <c r="O883" s="7" t="s">
        <v>52</v>
      </c>
    </row>
    <row r="884" spans="8:15" x14ac:dyDescent="0.35">
      <c r="H884" s="14" t="str">
        <f t="shared" si="14"/>
        <v xml:space="preserve">YesLithium_iron_phosphateStandaloneMultiple_cells </v>
      </c>
      <c r="I884" s="3" t="s">
        <v>16</v>
      </c>
      <c r="J884" s="2" t="s">
        <v>86</v>
      </c>
      <c r="K884" s="3" t="s">
        <v>9</v>
      </c>
      <c r="L884" s="3" t="s">
        <v>82</v>
      </c>
      <c r="M884" s="3" t="str">
        <f>IF('Battery exemption sheet'!$P$25&gt;0,'Battery exemption sheet'!$P$25," ")</f>
        <v xml:space="preserve"> </v>
      </c>
      <c r="N884" s="6"/>
      <c r="O884" s="7" t="s">
        <v>52</v>
      </c>
    </row>
    <row r="885" spans="8:15" x14ac:dyDescent="0.35">
      <c r="H885" s="14" t="str">
        <f t="shared" si="14"/>
        <v xml:space="preserve">YesLithium_titanateIn equipmentMultiple_cells </v>
      </c>
      <c r="I885" s="3" t="s">
        <v>16</v>
      </c>
      <c r="J885" s="2" t="s">
        <v>88</v>
      </c>
      <c r="K885" s="3" t="s">
        <v>35</v>
      </c>
      <c r="L885" s="3" t="s">
        <v>82</v>
      </c>
      <c r="M885" s="3" t="str">
        <f>IF('Battery exemption sheet'!$P$25&gt;0,'Battery exemption sheet'!$P$25," ")</f>
        <v xml:space="preserve"> </v>
      </c>
      <c r="N885" s="6"/>
      <c r="O885" s="7" t="s">
        <v>52</v>
      </c>
    </row>
    <row r="886" spans="8:15" x14ac:dyDescent="0.35">
      <c r="H886" s="14" t="str">
        <f t="shared" si="14"/>
        <v xml:space="preserve">YesLithium_titanateWith equipmentMultiple_cells </v>
      </c>
      <c r="I886" s="3" t="s">
        <v>16</v>
      </c>
      <c r="J886" s="2" t="s">
        <v>88</v>
      </c>
      <c r="K886" s="3" t="s">
        <v>37</v>
      </c>
      <c r="L886" s="3" t="s">
        <v>82</v>
      </c>
      <c r="M886" s="3" t="str">
        <f>IF('Battery exemption sheet'!$P$25&gt;0,'Battery exemption sheet'!$P$25," ")</f>
        <v xml:space="preserve"> </v>
      </c>
      <c r="N886" s="6"/>
      <c r="O886" s="7" t="s">
        <v>52</v>
      </c>
    </row>
    <row r="887" spans="8:15" x14ac:dyDescent="0.35">
      <c r="H887" s="14" t="str">
        <f t="shared" si="14"/>
        <v xml:space="preserve">YesLithium_titanateStandaloneMultiple_cells </v>
      </c>
      <c r="I887" s="3" t="s">
        <v>16</v>
      </c>
      <c r="J887" s="2" t="s">
        <v>88</v>
      </c>
      <c r="K887" s="3" t="s">
        <v>9</v>
      </c>
      <c r="L887" s="3" t="s">
        <v>82</v>
      </c>
      <c r="M887" s="3" t="str">
        <f>IF('Battery exemption sheet'!$P$25&gt;0,'Battery exemption sheet'!$P$25," ")</f>
        <v xml:space="preserve"> </v>
      </c>
      <c r="N887" s="6"/>
      <c r="O887" s="7" t="s">
        <v>52</v>
      </c>
    </row>
    <row r="888" spans="8:15" x14ac:dyDescent="0.35">
      <c r="H888" s="14" t="str">
        <f t="shared" si="14"/>
        <v xml:space="preserve">Yes_18650_In equipmentMultiple_cells </v>
      </c>
      <c r="I888" s="3" t="s">
        <v>16</v>
      </c>
      <c r="J888" s="3" t="s">
        <v>78</v>
      </c>
      <c r="K888" s="3" t="s">
        <v>35</v>
      </c>
      <c r="L888" s="3" t="s">
        <v>82</v>
      </c>
      <c r="M888" s="3" t="str">
        <f>IF('Battery exemption sheet'!$P$25&gt;0,'Battery exemption sheet'!$P$25," ")</f>
        <v xml:space="preserve"> </v>
      </c>
      <c r="N888" s="6"/>
      <c r="O888" s="7" t="s">
        <v>52</v>
      </c>
    </row>
    <row r="889" spans="8:15" x14ac:dyDescent="0.35">
      <c r="H889" s="14" t="str">
        <f t="shared" si="14"/>
        <v xml:space="preserve">Yes_18650_With equipmentMultiple_cells </v>
      </c>
      <c r="I889" s="3" t="s">
        <v>16</v>
      </c>
      <c r="J889" s="3" t="s">
        <v>78</v>
      </c>
      <c r="K889" s="3" t="s">
        <v>37</v>
      </c>
      <c r="L889" s="3" t="s">
        <v>82</v>
      </c>
      <c r="M889" s="3" t="str">
        <f>IF('Battery exemption sheet'!$P$25&gt;0,'Battery exemption sheet'!$P$25," ")</f>
        <v xml:space="preserve"> </v>
      </c>
      <c r="N889" s="6"/>
      <c r="O889" s="7" t="s">
        <v>52</v>
      </c>
    </row>
    <row r="890" spans="8:15" x14ac:dyDescent="0.35">
      <c r="H890" s="14" t="str">
        <f t="shared" si="14"/>
        <v xml:space="preserve">Yes_18650_StandaloneMultiple_cells </v>
      </c>
      <c r="I890" s="3" t="s">
        <v>16</v>
      </c>
      <c r="J890" s="3" t="s">
        <v>78</v>
      </c>
      <c r="K890" s="3" t="s">
        <v>9</v>
      </c>
      <c r="L890" s="3" t="s">
        <v>82</v>
      </c>
      <c r="M890" s="3" t="str">
        <f>IF('Battery exemption sheet'!$P$25&gt;0,'Battery exemption sheet'!$P$25," ")</f>
        <v xml:space="preserve"> </v>
      </c>
      <c r="N890" s="6"/>
      <c r="O890" s="7" t="s">
        <v>52</v>
      </c>
    </row>
    <row r="891" spans="8:15" x14ac:dyDescent="0.35">
      <c r="H891" s="14" t="str">
        <f t="shared" si="14"/>
        <v xml:space="preserve">YesLithium_IonIn equipmentMultiple_cells </v>
      </c>
      <c r="I891" s="3" t="s">
        <v>16</v>
      </c>
      <c r="J891" s="2" t="s">
        <v>79</v>
      </c>
      <c r="K891" s="3" t="s">
        <v>35</v>
      </c>
      <c r="L891" s="3" t="s">
        <v>82</v>
      </c>
      <c r="M891" s="3" t="str">
        <f>IF('Battery exemption sheet'!$P$26&gt;0,'Battery exemption sheet'!$P$26," ")</f>
        <v xml:space="preserve"> </v>
      </c>
      <c r="N891" s="6"/>
      <c r="O891" s="7" t="s">
        <v>52</v>
      </c>
    </row>
    <row r="892" spans="8:15" x14ac:dyDescent="0.35">
      <c r="H892" s="14" t="str">
        <f t="shared" si="14"/>
        <v xml:space="preserve">YesLithium_IonWith equipmentMultiple_cells </v>
      </c>
      <c r="I892" s="3" t="s">
        <v>16</v>
      </c>
      <c r="J892" s="2" t="s">
        <v>79</v>
      </c>
      <c r="K892" s="3" t="s">
        <v>37</v>
      </c>
      <c r="L892" s="3" t="s">
        <v>82</v>
      </c>
      <c r="M892" s="3" t="str">
        <f>IF('Battery exemption sheet'!$P$26&gt;0,'Battery exemption sheet'!$P$26," ")</f>
        <v xml:space="preserve"> </v>
      </c>
      <c r="N892" s="6"/>
      <c r="O892" s="7" t="s">
        <v>52</v>
      </c>
    </row>
    <row r="893" spans="8:15" x14ac:dyDescent="0.35">
      <c r="H893" s="14" t="str">
        <f t="shared" si="14"/>
        <v xml:space="preserve">YesLithium_IonStandaloneMultiple_cells </v>
      </c>
      <c r="I893" s="3" t="s">
        <v>16</v>
      </c>
      <c r="J893" s="2" t="s">
        <v>79</v>
      </c>
      <c r="K893" s="3" t="s">
        <v>9</v>
      </c>
      <c r="L893" s="3" t="s">
        <v>82</v>
      </c>
      <c r="M893" s="3" t="str">
        <f>IF('Battery exemption sheet'!$P$26&gt;0,'Battery exemption sheet'!$P$26," ")</f>
        <v xml:space="preserve"> </v>
      </c>
      <c r="N893" s="6"/>
      <c r="O893" s="7" t="s">
        <v>52</v>
      </c>
    </row>
    <row r="894" spans="8:15" x14ac:dyDescent="0.35">
      <c r="H894" s="14" t="str">
        <f t="shared" si="14"/>
        <v xml:space="preserve">YesLithium_PolymerIn equipmentMultiple_cells </v>
      </c>
      <c r="I894" s="3" t="s">
        <v>16</v>
      </c>
      <c r="J894" s="2" t="s">
        <v>85</v>
      </c>
      <c r="K894" s="3" t="s">
        <v>35</v>
      </c>
      <c r="L894" s="3" t="s">
        <v>82</v>
      </c>
      <c r="M894" s="3" t="str">
        <f>IF('Battery exemption sheet'!$P$26&gt;0,'Battery exemption sheet'!$P$26," ")</f>
        <v xml:space="preserve"> </v>
      </c>
      <c r="N894" s="6"/>
      <c r="O894" s="7" t="s">
        <v>52</v>
      </c>
    </row>
    <row r="895" spans="8:15" x14ac:dyDescent="0.35">
      <c r="H895" s="14" t="str">
        <f t="shared" si="14"/>
        <v xml:space="preserve">YesLithium_PolymerWith equipmentMultiple_cells </v>
      </c>
      <c r="I895" s="3" t="s">
        <v>16</v>
      </c>
      <c r="J895" s="2" t="s">
        <v>85</v>
      </c>
      <c r="K895" s="3" t="s">
        <v>37</v>
      </c>
      <c r="L895" s="3" t="s">
        <v>82</v>
      </c>
      <c r="M895" s="3" t="str">
        <f>IF('Battery exemption sheet'!$P$26&gt;0,'Battery exemption sheet'!$P$26," ")</f>
        <v xml:space="preserve"> </v>
      </c>
      <c r="N895" s="6"/>
      <c r="O895" s="7" t="s">
        <v>52</v>
      </c>
    </row>
    <row r="896" spans="8:15" x14ac:dyDescent="0.35">
      <c r="H896" s="14" t="str">
        <f t="shared" si="14"/>
        <v xml:space="preserve">YesLithium_PolymerStandaloneMultiple_cells </v>
      </c>
      <c r="I896" s="3" t="s">
        <v>16</v>
      </c>
      <c r="J896" s="2" t="s">
        <v>85</v>
      </c>
      <c r="K896" s="3" t="s">
        <v>9</v>
      </c>
      <c r="L896" s="3" t="s">
        <v>82</v>
      </c>
      <c r="M896" s="3" t="str">
        <f>IF('Battery exemption sheet'!$P$26&gt;0,'Battery exemption sheet'!$P$26," ")</f>
        <v xml:space="preserve"> </v>
      </c>
      <c r="N896" s="6"/>
      <c r="O896" s="7" t="s">
        <v>52</v>
      </c>
    </row>
    <row r="897" spans="8:15" x14ac:dyDescent="0.35">
      <c r="H897" s="14" t="str">
        <f t="shared" si="14"/>
        <v xml:space="preserve">YesLithium_cobalt_oxideIn equipmentMultiple_cells </v>
      </c>
      <c r="I897" s="3" t="s">
        <v>16</v>
      </c>
      <c r="J897" s="2" t="s">
        <v>84</v>
      </c>
      <c r="K897" s="3" t="s">
        <v>35</v>
      </c>
      <c r="L897" s="3" t="s">
        <v>82</v>
      </c>
      <c r="M897" s="3" t="str">
        <f>IF('Battery exemption sheet'!$P$26&gt;0,'Battery exemption sheet'!$P$26," ")</f>
        <v xml:space="preserve"> </v>
      </c>
      <c r="N897" s="6"/>
      <c r="O897" s="7" t="s">
        <v>52</v>
      </c>
    </row>
    <row r="898" spans="8:15" x14ac:dyDescent="0.35">
      <c r="H898" s="14" t="str">
        <f t="shared" si="14"/>
        <v xml:space="preserve">YesLithium_cobalt_oxideWith equipmentMultiple_cells </v>
      </c>
      <c r="I898" s="3" t="s">
        <v>16</v>
      </c>
      <c r="J898" s="2" t="s">
        <v>84</v>
      </c>
      <c r="K898" s="3" t="s">
        <v>37</v>
      </c>
      <c r="L898" s="3" t="s">
        <v>82</v>
      </c>
      <c r="M898" s="3" t="str">
        <f>IF('Battery exemption sheet'!$P$26&gt;0,'Battery exemption sheet'!$P$26," ")</f>
        <v xml:space="preserve"> </v>
      </c>
      <c r="N898" s="6"/>
      <c r="O898" s="7" t="s">
        <v>52</v>
      </c>
    </row>
    <row r="899" spans="8:15" x14ac:dyDescent="0.35">
      <c r="H899" s="14" t="str">
        <f t="shared" si="14"/>
        <v xml:space="preserve">YesLithium_cobalt_oxideStandaloneMultiple_cells </v>
      </c>
      <c r="I899" s="3" t="s">
        <v>16</v>
      </c>
      <c r="J899" s="2" t="s">
        <v>84</v>
      </c>
      <c r="K899" s="3" t="s">
        <v>9</v>
      </c>
      <c r="L899" s="3" t="s">
        <v>82</v>
      </c>
      <c r="M899" s="3" t="str">
        <f>IF('Battery exemption sheet'!$P$26&gt;0,'Battery exemption sheet'!$P$26," ")</f>
        <v xml:space="preserve"> </v>
      </c>
      <c r="N899" s="6"/>
      <c r="O899" s="7" t="s">
        <v>52</v>
      </c>
    </row>
    <row r="900" spans="8:15" ht="29" x14ac:dyDescent="0.35">
      <c r="H900" s="14" t="str">
        <f t="shared" si="14"/>
        <v xml:space="preserve">YesLithium_nickel_manganese_cobalt_oxideIn equipmentMultiple_cells </v>
      </c>
      <c r="I900" s="3" t="s">
        <v>16</v>
      </c>
      <c r="J900" s="2" t="s">
        <v>87</v>
      </c>
      <c r="K900" s="3" t="s">
        <v>35</v>
      </c>
      <c r="L900" s="3" t="s">
        <v>82</v>
      </c>
      <c r="M900" s="3" t="str">
        <f>IF('Battery exemption sheet'!$P$26&gt;0,'Battery exemption sheet'!$P$26," ")</f>
        <v xml:space="preserve"> </v>
      </c>
      <c r="N900" s="6"/>
      <c r="O900" s="7" t="s">
        <v>52</v>
      </c>
    </row>
    <row r="901" spans="8:15" ht="29" x14ac:dyDescent="0.35">
      <c r="H901" s="14" t="str">
        <f t="shared" si="14"/>
        <v xml:space="preserve">YesLithium_nickel_manganese_cobalt_oxideWith equipmentMultiple_cells </v>
      </c>
      <c r="I901" s="3" t="s">
        <v>16</v>
      </c>
      <c r="J901" s="2" t="s">
        <v>87</v>
      </c>
      <c r="K901" s="3" t="s">
        <v>37</v>
      </c>
      <c r="L901" s="3" t="s">
        <v>82</v>
      </c>
      <c r="M901" s="3" t="str">
        <f>IF('Battery exemption sheet'!$P$26&gt;0,'Battery exemption sheet'!$P$26," ")</f>
        <v xml:space="preserve"> </v>
      </c>
      <c r="N901" s="6"/>
      <c r="O901" s="7" t="s">
        <v>52</v>
      </c>
    </row>
    <row r="902" spans="8:15" ht="29" x14ac:dyDescent="0.35">
      <c r="H902" s="14" t="str">
        <f t="shared" si="14"/>
        <v xml:space="preserve">YesLithium_nickel_manganese_cobalt_oxideStandaloneMultiple_cells </v>
      </c>
      <c r="I902" s="3" t="s">
        <v>16</v>
      </c>
      <c r="J902" s="2" t="s">
        <v>87</v>
      </c>
      <c r="K902" s="3" t="s">
        <v>9</v>
      </c>
      <c r="L902" s="3" t="s">
        <v>82</v>
      </c>
      <c r="M902" s="3" t="str">
        <f>IF('Battery exemption sheet'!$P$26&gt;0,'Battery exemption sheet'!$P$26," ")</f>
        <v xml:space="preserve"> </v>
      </c>
      <c r="N902" s="6"/>
      <c r="O902" s="7" t="s">
        <v>52</v>
      </c>
    </row>
    <row r="903" spans="8:15" x14ac:dyDescent="0.35">
      <c r="H903" s="14" t="str">
        <f t="shared" si="14"/>
        <v xml:space="preserve">YesLithium_iron_phosphateIn equipmentMultiple_cells </v>
      </c>
      <c r="I903" s="3" t="s">
        <v>16</v>
      </c>
      <c r="J903" s="2" t="s">
        <v>86</v>
      </c>
      <c r="K903" s="3" t="s">
        <v>35</v>
      </c>
      <c r="L903" s="3" t="s">
        <v>82</v>
      </c>
      <c r="M903" s="3" t="str">
        <f>IF('Battery exemption sheet'!$P$26&gt;0,'Battery exemption sheet'!$P$26," ")</f>
        <v xml:space="preserve"> </v>
      </c>
      <c r="N903" s="6"/>
      <c r="O903" s="7" t="s">
        <v>52</v>
      </c>
    </row>
    <row r="904" spans="8:15" x14ac:dyDescent="0.35">
      <c r="H904" s="14" t="str">
        <f t="shared" si="14"/>
        <v xml:space="preserve">YesLithium_iron_phosphateWith equipmentMultiple_cells </v>
      </c>
      <c r="I904" s="3" t="s">
        <v>16</v>
      </c>
      <c r="J904" s="2" t="s">
        <v>86</v>
      </c>
      <c r="K904" s="3" t="s">
        <v>37</v>
      </c>
      <c r="L904" s="3" t="s">
        <v>82</v>
      </c>
      <c r="M904" s="3" t="str">
        <f>IF('Battery exemption sheet'!$P$26&gt;0,'Battery exemption sheet'!$P$26," ")</f>
        <v xml:space="preserve"> </v>
      </c>
      <c r="N904" s="6"/>
      <c r="O904" s="7" t="s">
        <v>52</v>
      </c>
    </row>
    <row r="905" spans="8:15" x14ac:dyDescent="0.35">
      <c r="H905" s="14" t="str">
        <f t="shared" si="14"/>
        <v xml:space="preserve">YesLithium_iron_phosphateStandaloneMultiple_cells </v>
      </c>
      <c r="I905" s="3" t="s">
        <v>16</v>
      </c>
      <c r="J905" s="2" t="s">
        <v>86</v>
      </c>
      <c r="K905" s="3" t="s">
        <v>9</v>
      </c>
      <c r="L905" s="3" t="s">
        <v>82</v>
      </c>
      <c r="M905" s="3" t="str">
        <f>IF('Battery exemption sheet'!$P$26&gt;0,'Battery exemption sheet'!$P$26," ")</f>
        <v xml:space="preserve"> </v>
      </c>
      <c r="N905" s="6"/>
      <c r="O905" s="7" t="s">
        <v>52</v>
      </c>
    </row>
    <row r="906" spans="8:15" x14ac:dyDescent="0.35">
      <c r="H906" s="14" t="str">
        <f t="shared" si="14"/>
        <v xml:space="preserve">YesLithium_titanateIn equipmentMultiple_cells </v>
      </c>
      <c r="I906" s="3" t="s">
        <v>16</v>
      </c>
      <c r="J906" s="2" t="s">
        <v>88</v>
      </c>
      <c r="K906" s="3" t="s">
        <v>35</v>
      </c>
      <c r="L906" s="3" t="s">
        <v>82</v>
      </c>
      <c r="M906" s="3" t="str">
        <f>IF('Battery exemption sheet'!$P$26&gt;0,'Battery exemption sheet'!$P$26," ")</f>
        <v xml:space="preserve"> </v>
      </c>
      <c r="N906" s="6"/>
      <c r="O906" s="7" t="s">
        <v>52</v>
      </c>
    </row>
    <row r="907" spans="8:15" x14ac:dyDescent="0.35">
      <c r="H907" s="14" t="str">
        <f t="shared" si="14"/>
        <v xml:space="preserve">YesLithium_titanateWith equipmentMultiple_cells </v>
      </c>
      <c r="I907" s="3" t="s">
        <v>16</v>
      </c>
      <c r="J907" s="2" t="s">
        <v>88</v>
      </c>
      <c r="K907" s="3" t="s">
        <v>37</v>
      </c>
      <c r="L907" s="3" t="s">
        <v>82</v>
      </c>
      <c r="M907" s="3" t="str">
        <f>IF('Battery exemption sheet'!$P$26&gt;0,'Battery exemption sheet'!$P$26," ")</f>
        <v xml:space="preserve"> </v>
      </c>
      <c r="N907" s="6"/>
      <c r="O907" s="7" t="s">
        <v>52</v>
      </c>
    </row>
    <row r="908" spans="8:15" x14ac:dyDescent="0.35">
      <c r="H908" s="14" t="str">
        <f t="shared" si="14"/>
        <v xml:space="preserve">YesLithium_titanateStandaloneMultiple_cells </v>
      </c>
      <c r="I908" s="3" t="s">
        <v>16</v>
      </c>
      <c r="J908" s="2" t="s">
        <v>88</v>
      </c>
      <c r="K908" s="3" t="s">
        <v>9</v>
      </c>
      <c r="L908" s="3" t="s">
        <v>82</v>
      </c>
      <c r="M908" s="3" t="str">
        <f>IF('Battery exemption sheet'!$P$26&gt;0,'Battery exemption sheet'!$P$26," ")</f>
        <v xml:space="preserve"> </v>
      </c>
      <c r="N908" s="6"/>
      <c r="O908" s="7" t="s">
        <v>52</v>
      </c>
    </row>
    <row r="909" spans="8:15" x14ac:dyDescent="0.35">
      <c r="H909" s="14" t="str">
        <f t="shared" si="14"/>
        <v xml:space="preserve">Yes_18650_In equipmentMultiple_cells </v>
      </c>
      <c r="I909" s="3" t="s">
        <v>16</v>
      </c>
      <c r="J909" s="3" t="s">
        <v>78</v>
      </c>
      <c r="K909" s="3" t="s">
        <v>35</v>
      </c>
      <c r="L909" s="3" t="s">
        <v>82</v>
      </c>
      <c r="M909" s="3" t="str">
        <f>IF('Battery exemption sheet'!$P$26&gt;0,'Battery exemption sheet'!$P$26," ")</f>
        <v xml:space="preserve"> </v>
      </c>
      <c r="N909" s="6"/>
      <c r="O909" s="7" t="s">
        <v>52</v>
      </c>
    </row>
    <row r="910" spans="8:15" x14ac:dyDescent="0.35">
      <c r="H910" s="14" t="str">
        <f t="shared" si="14"/>
        <v xml:space="preserve">Yes_18650_With equipmentMultiple_cells </v>
      </c>
      <c r="I910" s="3" t="s">
        <v>16</v>
      </c>
      <c r="J910" s="3" t="s">
        <v>78</v>
      </c>
      <c r="K910" s="3" t="s">
        <v>37</v>
      </c>
      <c r="L910" s="3" t="s">
        <v>82</v>
      </c>
      <c r="M910" s="3" t="str">
        <f>IF('Battery exemption sheet'!$P$26&gt;0,'Battery exemption sheet'!$P$26," ")</f>
        <v xml:space="preserve"> </v>
      </c>
      <c r="N910" s="6"/>
      <c r="O910" s="7" t="s">
        <v>52</v>
      </c>
    </row>
    <row r="911" spans="8:15" x14ac:dyDescent="0.35">
      <c r="H911" s="14" t="str">
        <f t="shared" si="14"/>
        <v xml:space="preserve">Yes_18650_StandaloneMultiple_cells </v>
      </c>
      <c r="I911" s="3" t="s">
        <v>16</v>
      </c>
      <c r="J911" s="3" t="s">
        <v>78</v>
      </c>
      <c r="K911" s="3" t="s">
        <v>9</v>
      </c>
      <c r="L911" s="3" t="s">
        <v>82</v>
      </c>
      <c r="M911" s="3" t="str">
        <f>IF('Battery exemption sheet'!$P$26&gt;0,'Battery exemption sheet'!$P$26," ")</f>
        <v xml:space="preserve"> </v>
      </c>
      <c r="N911" s="6"/>
      <c r="O911" s="7" t="s">
        <v>52</v>
      </c>
    </row>
    <row r="912" spans="8:15" x14ac:dyDescent="0.35">
      <c r="H912" s="14" t="str">
        <f t="shared" si="14"/>
        <v xml:space="preserve">YesLithium_IonIn equipmentMultiple_cells </v>
      </c>
      <c r="I912" s="3" t="s">
        <v>16</v>
      </c>
      <c r="J912" s="2" t="s">
        <v>79</v>
      </c>
      <c r="K912" s="3" t="s">
        <v>35</v>
      </c>
      <c r="L912" s="3" t="s">
        <v>82</v>
      </c>
      <c r="M912" s="3" t="str">
        <f>IF('Battery exemption sheet'!$P$27&gt;0,'Battery exemption sheet'!$P$27," ")</f>
        <v xml:space="preserve"> </v>
      </c>
      <c r="N912" s="6"/>
      <c r="O912" s="7" t="s">
        <v>52</v>
      </c>
    </row>
    <row r="913" spans="8:15" x14ac:dyDescent="0.35">
      <c r="H913" s="14" t="str">
        <f t="shared" si="14"/>
        <v xml:space="preserve">YesLithium_IonWith equipmentMultiple_cells </v>
      </c>
      <c r="I913" s="3" t="s">
        <v>16</v>
      </c>
      <c r="J913" s="2" t="s">
        <v>79</v>
      </c>
      <c r="K913" s="3" t="s">
        <v>37</v>
      </c>
      <c r="L913" s="3" t="s">
        <v>82</v>
      </c>
      <c r="M913" s="3" t="str">
        <f>IF('Battery exemption sheet'!$P$27&gt;0,'Battery exemption sheet'!$P$27," ")</f>
        <v xml:space="preserve"> </v>
      </c>
      <c r="N913" s="6"/>
      <c r="O913" s="7" t="s">
        <v>52</v>
      </c>
    </row>
    <row r="914" spans="8:15" x14ac:dyDescent="0.35">
      <c r="H914" s="14" t="str">
        <f t="shared" si="14"/>
        <v xml:space="preserve">YesLithium_IonStandaloneMultiple_cells </v>
      </c>
      <c r="I914" s="3" t="s">
        <v>16</v>
      </c>
      <c r="J914" s="2" t="s">
        <v>79</v>
      </c>
      <c r="K914" s="3" t="s">
        <v>9</v>
      </c>
      <c r="L914" s="3" t="s">
        <v>82</v>
      </c>
      <c r="M914" s="3" t="str">
        <f>IF('Battery exemption sheet'!$P$27&gt;0,'Battery exemption sheet'!$P$27," ")</f>
        <v xml:space="preserve"> </v>
      </c>
      <c r="N914" s="6"/>
      <c r="O914" s="7" t="s">
        <v>52</v>
      </c>
    </row>
    <row r="915" spans="8:15" x14ac:dyDescent="0.35">
      <c r="H915" s="14" t="str">
        <f t="shared" si="14"/>
        <v xml:space="preserve">YesLithium_PolymerIn equipmentMultiple_cells </v>
      </c>
      <c r="I915" s="3" t="s">
        <v>16</v>
      </c>
      <c r="J915" s="2" t="s">
        <v>85</v>
      </c>
      <c r="K915" s="3" t="s">
        <v>35</v>
      </c>
      <c r="L915" s="3" t="s">
        <v>82</v>
      </c>
      <c r="M915" s="3" t="str">
        <f>IF('Battery exemption sheet'!$P$27&gt;0,'Battery exemption sheet'!$P$27," ")</f>
        <v xml:space="preserve"> </v>
      </c>
      <c r="N915" s="6"/>
      <c r="O915" s="7" t="s">
        <v>52</v>
      </c>
    </row>
    <row r="916" spans="8:15" x14ac:dyDescent="0.35">
      <c r="H916" s="14" t="str">
        <f t="shared" si="14"/>
        <v xml:space="preserve">YesLithium_PolymerWith equipmentMultiple_cells </v>
      </c>
      <c r="I916" s="3" t="s">
        <v>16</v>
      </c>
      <c r="J916" s="2" t="s">
        <v>85</v>
      </c>
      <c r="K916" s="3" t="s">
        <v>37</v>
      </c>
      <c r="L916" s="3" t="s">
        <v>82</v>
      </c>
      <c r="M916" s="3" t="str">
        <f>IF('Battery exemption sheet'!$P$27&gt;0,'Battery exemption sheet'!$P$27," ")</f>
        <v xml:space="preserve"> </v>
      </c>
      <c r="N916" s="6"/>
      <c r="O916" s="7" t="s">
        <v>52</v>
      </c>
    </row>
    <row r="917" spans="8:15" x14ac:dyDescent="0.35">
      <c r="H917" s="14" t="str">
        <f t="shared" si="14"/>
        <v xml:space="preserve">YesLithium_PolymerStandaloneMultiple_cells </v>
      </c>
      <c r="I917" s="3" t="s">
        <v>16</v>
      </c>
      <c r="J917" s="2" t="s">
        <v>85</v>
      </c>
      <c r="K917" s="3" t="s">
        <v>9</v>
      </c>
      <c r="L917" s="3" t="s">
        <v>82</v>
      </c>
      <c r="M917" s="3" t="str">
        <f>IF('Battery exemption sheet'!$P$27&gt;0,'Battery exemption sheet'!$P$27," ")</f>
        <v xml:space="preserve"> </v>
      </c>
      <c r="N917" s="6"/>
      <c r="O917" s="7" t="s">
        <v>52</v>
      </c>
    </row>
    <row r="918" spans="8:15" x14ac:dyDescent="0.35">
      <c r="H918" s="14" t="str">
        <f t="shared" si="14"/>
        <v xml:space="preserve">YesLithium_cobalt_oxideIn equipmentMultiple_cells </v>
      </c>
      <c r="I918" s="3" t="s">
        <v>16</v>
      </c>
      <c r="J918" s="2" t="s">
        <v>84</v>
      </c>
      <c r="K918" s="3" t="s">
        <v>35</v>
      </c>
      <c r="L918" s="3" t="s">
        <v>82</v>
      </c>
      <c r="M918" s="3" t="str">
        <f>IF('Battery exemption sheet'!$P$27&gt;0,'Battery exemption sheet'!$P$27," ")</f>
        <v xml:space="preserve"> </v>
      </c>
      <c r="N918" s="6"/>
      <c r="O918" s="7" t="s">
        <v>52</v>
      </c>
    </row>
    <row r="919" spans="8:15" x14ac:dyDescent="0.35">
      <c r="H919" s="14" t="str">
        <f t="shared" si="14"/>
        <v xml:space="preserve">YesLithium_cobalt_oxideWith equipmentMultiple_cells </v>
      </c>
      <c r="I919" s="3" t="s">
        <v>16</v>
      </c>
      <c r="J919" s="2" t="s">
        <v>84</v>
      </c>
      <c r="K919" s="3" t="s">
        <v>37</v>
      </c>
      <c r="L919" s="3" t="s">
        <v>82</v>
      </c>
      <c r="M919" s="3" t="str">
        <f>IF('Battery exemption sheet'!$P$27&gt;0,'Battery exemption sheet'!$P$27," ")</f>
        <v xml:space="preserve"> </v>
      </c>
      <c r="N919" s="6"/>
      <c r="O919" s="7" t="s">
        <v>52</v>
      </c>
    </row>
    <row r="920" spans="8:15" x14ac:dyDescent="0.35">
      <c r="H920" s="14" t="str">
        <f t="shared" si="14"/>
        <v xml:space="preserve">YesLithium_cobalt_oxideStandaloneMultiple_cells </v>
      </c>
      <c r="I920" s="3" t="s">
        <v>16</v>
      </c>
      <c r="J920" s="2" t="s">
        <v>84</v>
      </c>
      <c r="K920" s="3" t="s">
        <v>9</v>
      </c>
      <c r="L920" s="3" t="s">
        <v>82</v>
      </c>
      <c r="M920" s="3" t="str">
        <f>IF('Battery exemption sheet'!$P$27&gt;0,'Battery exemption sheet'!$P$27," ")</f>
        <v xml:space="preserve"> </v>
      </c>
      <c r="N920" s="6"/>
      <c r="O920" s="7" t="s">
        <v>52</v>
      </c>
    </row>
    <row r="921" spans="8:15" ht="29" x14ac:dyDescent="0.35">
      <c r="H921" s="14" t="str">
        <f t="shared" si="14"/>
        <v xml:space="preserve">YesLithium_nickel_manganese_cobalt_oxideIn equipmentMultiple_cells </v>
      </c>
      <c r="I921" s="3" t="s">
        <v>16</v>
      </c>
      <c r="J921" s="2" t="s">
        <v>87</v>
      </c>
      <c r="K921" s="3" t="s">
        <v>35</v>
      </c>
      <c r="L921" s="3" t="s">
        <v>82</v>
      </c>
      <c r="M921" s="3" t="str">
        <f>IF('Battery exemption sheet'!$P$27&gt;0,'Battery exemption sheet'!$P$27," ")</f>
        <v xml:space="preserve"> </v>
      </c>
      <c r="N921" s="6"/>
      <c r="O921" s="7" t="s">
        <v>52</v>
      </c>
    </row>
    <row r="922" spans="8:15" ht="29" x14ac:dyDescent="0.35">
      <c r="H922" s="14" t="str">
        <f t="shared" si="14"/>
        <v xml:space="preserve">YesLithium_nickel_manganese_cobalt_oxideWith equipmentMultiple_cells </v>
      </c>
      <c r="I922" s="3" t="s">
        <v>16</v>
      </c>
      <c r="J922" s="2" t="s">
        <v>87</v>
      </c>
      <c r="K922" s="3" t="s">
        <v>37</v>
      </c>
      <c r="L922" s="3" t="s">
        <v>82</v>
      </c>
      <c r="M922" s="3" t="str">
        <f>IF('Battery exemption sheet'!$P$27&gt;0,'Battery exemption sheet'!$P$27," ")</f>
        <v xml:space="preserve"> </v>
      </c>
      <c r="N922" s="6"/>
      <c r="O922" s="7" t="s">
        <v>52</v>
      </c>
    </row>
    <row r="923" spans="8:15" ht="29" x14ac:dyDescent="0.35">
      <c r="H923" s="14" t="str">
        <f t="shared" si="14"/>
        <v xml:space="preserve">YesLithium_nickel_manganese_cobalt_oxideStandaloneMultiple_cells </v>
      </c>
      <c r="I923" s="3" t="s">
        <v>16</v>
      </c>
      <c r="J923" s="2" t="s">
        <v>87</v>
      </c>
      <c r="K923" s="3" t="s">
        <v>9</v>
      </c>
      <c r="L923" s="3" t="s">
        <v>82</v>
      </c>
      <c r="M923" s="3" t="str">
        <f>IF('Battery exemption sheet'!$P$27&gt;0,'Battery exemption sheet'!$P$27," ")</f>
        <v xml:space="preserve"> </v>
      </c>
      <c r="N923" s="6"/>
      <c r="O923" s="7" t="s">
        <v>52</v>
      </c>
    </row>
    <row r="924" spans="8:15" x14ac:dyDescent="0.35">
      <c r="H924" s="14" t="str">
        <f t="shared" si="14"/>
        <v xml:space="preserve">YesLithium_iron_phosphateIn equipmentMultiple_cells </v>
      </c>
      <c r="I924" s="3" t="s">
        <v>16</v>
      </c>
      <c r="J924" s="2" t="s">
        <v>86</v>
      </c>
      <c r="K924" s="3" t="s">
        <v>35</v>
      </c>
      <c r="L924" s="3" t="s">
        <v>82</v>
      </c>
      <c r="M924" s="3" t="str">
        <f>IF('Battery exemption sheet'!$P$27&gt;0,'Battery exemption sheet'!$P$27," ")</f>
        <v xml:space="preserve"> </v>
      </c>
      <c r="N924" s="6"/>
      <c r="O924" s="7" t="s">
        <v>52</v>
      </c>
    </row>
    <row r="925" spans="8:15" x14ac:dyDescent="0.35">
      <c r="H925" s="14" t="str">
        <f t="shared" si="14"/>
        <v xml:space="preserve">YesLithium_iron_phosphateWith equipmentMultiple_cells </v>
      </c>
      <c r="I925" s="3" t="s">
        <v>16</v>
      </c>
      <c r="J925" s="2" t="s">
        <v>86</v>
      </c>
      <c r="K925" s="3" t="s">
        <v>37</v>
      </c>
      <c r="L925" s="3" t="s">
        <v>82</v>
      </c>
      <c r="M925" s="3" t="str">
        <f>IF('Battery exemption sheet'!$P$27&gt;0,'Battery exemption sheet'!$P$27," ")</f>
        <v xml:space="preserve"> </v>
      </c>
      <c r="N925" s="6"/>
      <c r="O925" s="7" t="s">
        <v>52</v>
      </c>
    </row>
    <row r="926" spans="8:15" x14ac:dyDescent="0.35">
      <c r="H926" s="14" t="str">
        <f t="shared" si="14"/>
        <v xml:space="preserve">YesLithium_iron_phosphateStandaloneMultiple_cells </v>
      </c>
      <c r="I926" s="3" t="s">
        <v>16</v>
      </c>
      <c r="J926" s="2" t="s">
        <v>86</v>
      </c>
      <c r="K926" s="3" t="s">
        <v>9</v>
      </c>
      <c r="L926" s="3" t="s">
        <v>82</v>
      </c>
      <c r="M926" s="3" t="str">
        <f>IF('Battery exemption sheet'!$P$27&gt;0,'Battery exemption sheet'!$P$27," ")</f>
        <v xml:space="preserve"> </v>
      </c>
      <c r="N926" s="6"/>
      <c r="O926" s="7" t="s">
        <v>52</v>
      </c>
    </row>
    <row r="927" spans="8:15" x14ac:dyDescent="0.35">
      <c r="H927" s="14" t="str">
        <f t="shared" si="14"/>
        <v xml:space="preserve">YesLithium_titanateIn equipmentMultiple_cells </v>
      </c>
      <c r="I927" s="3" t="s">
        <v>16</v>
      </c>
      <c r="J927" s="2" t="s">
        <v>88</v>
      </c>
      <c r="K927" s="3" t="s">
        <v>35</v>
      </c>
      <c r="L927" s="3" t="s">
        <v>82</v>
      </c>
      <c r="M927" s="3" t="str">
        <f>IF('Battery exemption sheet'!$P$27&gt;0,'Battery exemption sheet'!$P$27," ")</f>
        <v xml:space="preserve"> </v>
      </c>
      <c r="N927" s="6"/>
      <c r="O927" s="7" t="s">
        <v>52</v>
      </c>
    </row>
    <row r="928" spans="8:15" x14ac:dyDescent="0.35">
      <c r="H928" s="14" t="str">
        <f t="shared" si="14"/>
        <v xml:space="preserve">YesLithium_titanateWith equipmentMultiple_cells </v>
      </c>
      <c r="I928" s="3" t="s">
        <v>16</v>
      </c>
      <c r="J928" s="2" t="s">
        <v>88</v>
      </c>
      <c r="K928" s="3" t="s">
        <v>37</v>
      </c>
      <c r="L928" s="3" t="s">
        <v>82</v>
      </c>
      <c r="M928" s="3" t="str">
        <f>IF('Battery exemption sheet'!$P$27&gt;0,'Battery exemption sheet'!$P$27," ")</f>
        <v xml:space="preserve"> </v>
      </c>
      <c r="N928" s="6"/>
      <c r="O928" s="7" t="s">
        <v>52</v>
      </c>
    </row>
    <row r="929" spans="8:15" x14ac:dyDescent="0.35">
      <c r="H929" s="14" t="str">
        <f t="shared" si="14"/>
        <v xml:space="preserve">YesLithium_titanateStandaloneMultiple_cells </v>
      </c>
      <c r="I929" s="3" t="s">
        <v>16</v>
      </c>
      <c r="J929" s="2" t="s">
        <v>88</v>
      </c>
      <c r="K929" s="3" t="s">
        <v>9</v>
      </c>
      <c r="L929" s="3" t="s">
        <v>82</v>
      </c>
      <c r="M929" s="3" t="str">
        <f>IF('Battery exemption sheet'!$P$27&gt;0,'Battery exemption sheet'!$P$27," ")</f>
        <v xml:space="preserve"> </v>
      </c>
      <c r="N929" s="6"/>
      <c r="O929" s="7" t="s">
        <v>52</v>
      </c>
    </row>
    <row r="930" spans="8:15" x14ac:dyDescent="0.35">
      <c r="H930" s="14" t="str">
        <f t="shared" si="14"/>
        <v xml:space="preserve">Yes_18650_In equipmentMultiple_cells </v>
      </c>
      <c r="I930" s="3" t="s">
        <v>16</v>
      </c>
      <c r="J930" s="3" t="s">
        <v>78</v>
      </c>
      <c r="K930" s="3" t="s">
        <v>35</v>
      </c>
      <c r="L930" s="3" t="s">
        <v>82</v>
      </c>
      <c r="M930" s="3" t="str">
        <f>IF('Battery exemption sheet'!$P$27&gt;0,'Battery exemption sheet'!$P$27," ")</f>
        <v xml:space="preserve"> </v>
      </c>
      <c r="N930" s="6"/>
      <c r="O930" s="7" t="s">
        <v>52</v>
      </c>
    </row>
    <row r="931" spans="8:15" x14ac:dyDescent="0.35">
      <c r="H931" s="14" t="str">
        <f t="shared" si="14"/>
        <v xml:space="preserve">Yes_18650_With equipmentMultiple_cells </v>
      </c>
      <c r="I931" s="3" t="s">
        <v>16</v>
      </c>
      <c r="J931" s="3" t="s">
        <v>78</v>
      </c>
      <c r="K931" s="3" t="s">
        <v>37</v>
      </c>
      <c r="L931" s="3" t="s">
        <v>82</v>
      </c>
      <c r="M931" s="3" t="str">
        <f>IF('Battery exemption sheet'!$P$27&gt;0,'Battery exemption sheet'!$P$27," ")</f>
        <v xml:space="preserve"> </v>
      </c>
      <c r="N931" s="6"/>
      <c r="O931" s="7" t="s">
        <v>52</v>
      </c>
    </row>
    <row r="932" spans="8:15" x14ac:dyDescent="0.35">
      <c r="H932" s="14" t="str">
        <f t="shared" si="14"/>
        <v xml:space="preserve">Yes_18650_StandaloneMultiple_cells </v>
      </c>
      <c r="I932" s="3" t="s">
        <v>16</v>
      </c>
      <c r="J932" s="3" t="s">
        <v>78</v>
      </c>
      <c r="K932" s="3" t="s">
        <v>9</v>
      </c>
      <c r="L932" s="3" t="s">
        <v>82</v>
      </c>
      <c r="M932" s="3" t="str">
        <f>IF('Battery exemption sheet'!$P$27&gt;0,'Battery exemption sheet'!$P$27," ")</f>
        <v xml:space="preserve"> </v>
      </c>
      <c r="N932" s="6"/>
      <c r="O932" s="7" t="s">
        <v>52</v>
      </c>
    </row>
    <row r="933" spans="8:15" x14ac:dyDescent="0.35">
      <c r="H933" s="14" t="str">
        <f t="shared" si="14"/>
        <v xml:space="preserve">YesLithium_IonIn equipmentMultiple_cells </v>
      </c>
      <c r="I933" s="3" t="s">
        <v>16</v>
      </c>
      <c r="J933" s="2" t="s">
        <v>79</v>
      </c>
      <c r="K933" s="3" t="s">
        <v>35</v>
      </c>
      <c r="L933" s="3" t="s">
        <v>82</v>
      </c>
      <c r="M933" s="3" t="str">
        <f>IF('Battery exemption sheet'!$P$28&gt;0,'Battery exemption sheet'!$P$28," ")</f>
        <v xml:space="preserve"> </v>
      </c>
      <c r="N933" s="6"/>
      <c r="O933" s="7" t="s">
        <v>52</v>
      </c>
    </row>
    <row r="934" spans="8:15" x14ac:dyDescent="0.35">
      <c r="H934" s="14" t="str">
        <f t="shared" si="14"/>
        <v xml:space="preserve">YesLithium_IonWith equipmentMultiple_cells </v>
      </c>
      <c r="I934" s="3" t="s">
        <v>16</v>
      </c>
      <c r="J934" s="2" t="s">
        <v>79</v>
      </c>
      <c r="K934" s="3" t="s">
        <v>37</v>
      </c>
      <c r="L934" s="3" t="s">
        <v>82</v>
      </c>
      <c r="M934" s="3" t="str">
        <f>IF('Battery exemption sheet'!$P$28&gt;0,'Battery exemption sheet'!$P$28," ")</f>
        <v xml:space="preserve"> </v>
      </c>
      <c r="N934" s="6"/>
      <c r="O934" s="7" t="s">
        <v>52</v>
      </c>
    </row>
    <row r="935" spans="8:15" x14ac:dyDescent="0.35">
      <c r="H935" s="14" t="str">
        <f t="shared" si="14"/>
        <v xml:space="preserve">YesLithium_IonStandaloneMultiple_cells </v>
      </c>
      <c r="I935" s="3" t="s">
        <v>16</v>
      </c>
      <c r="J935" s="2" t="s">
        <v>79</v>
      </c>
      <c r="K935" s="3" t="s">
        <v>9</v>
      </c>
      <c r="L935" s="3" t="s">
        <v>82</v>
      </c>
      <c r="M935" s="3" t="str">
        <f>IF('Battery exemption sheet'!$P$28&gt;0,'Battery exemption sheet'!$P$28," ")</f>
        <v xml:space="preserve"> </v>
      </c>
      <c r="N935" s="6"/>
      <c r="O935" s="7" t="s">
        <v>52</v>
      </c>
    </row>
    <row r="936" spans="8:15" x14ac:dyDescent="0.35">
      <c r="H936" s="14" t="str">
        <f t="shared" ref="H936:H999" si="15">I936&amp;J936&amp;K936&amp;L936&amp;M936&amp;N936</f>
        <v xml:space="preserve">YesLithium_PolymerIn equipmentMultiple_cells </v>
      </c>
      <c r="I936" s="3" t="s">
        <v>16</v>
      </c>
      <c r="J936" s="2" t="s">
        <v>85</v>
      </c>
      <c r="K936" s="3" t="s">
        <v>35</v>
      </c>
      <c r="L936" s="3" t="s">
        <v>82</v>
      </c>
      <c r="M936" s="3" t="str">
        <f>IF('Battery exemption sheet'!$P$28&gt;0,'Battery exemption sheet'!$P$28," ")</f>
        <v xml:space="preserve"> </v>
      </c>
      <c r="N936" s="6"/>
      <c r="O936" s="7" t="s">
        <v>52</v>
      </c>
    </row>
    <row r="937" spans="8:15" x14ac:dyDescent="0.35">
      <c r="H937" s="14" t="str">
        <f t="shared" si="15"/>
        <v xml:space="preserve">YesLithium_PolymerWith equipmentMultiple_cells </v>
      </c>
      <c r="I937" s="3" t="s">
        <v>16</v>
      </c>
      <c r="J937" s="2" t="s">
        <v>85</v>
      </c>
      <c r="K937" s="3" t="s">
        <v>37</v>
      </c>
      <c r="L937" s="3" t="s">
        <v>82</v>
      </c>
      <c r="M937" s="3" t="str">
        <f>IF('Battery exemption sheet'!$P$28&gt;0,'Battery exemption sheet'!$P$28," ")</f>
        <v xml:space="preserve"> </v>
      </c>
      <c r="N937" s="6"/>
      <c r="O937" s="7" t="s">
        <v>52</v>
      </c>
    </row>
    <row r="938" spans="8:15" x14ac:dyDescent="0.35">
      <c r="H938" s="14" t="str">
        <f t="shared" si="15"/>
        <v xml:space="preserve">YesLithium_PolymerStandaloneMultiple_cells </v>
      </c>
      <c r="I938" s="3" t="s">
        <v>16</v>
      </c>
      <c r="J938" s="2" t="s">
        <v>85</v>
      </c>
      <c r="K938" s="3" t="s">
        <v>9</v>
      </c>
      <c r="L938" s="3" t="s">
        <v>82</v>
      </c>
      <c r="M938" s="3" t="str">
        <f>IF('Battery exemption sheet'!$P$28&gt;0,'Battery exemption sheet'!$P$28," ")</f>
        <v xml:space="preserve"> </v>
      </c>
      <c r="N938" s="6"/>
      <c r="O938" s="7" t="s">
        <v>52</v>
      </c>
    </row>
    <row r="939" spans="8:15" x14ac:dyDescent="0.35">
      <c r="H939" s="14" t="str">
        <f t="shared" si="15"/>
        <v xml:space="preserve">YesLithium_cobalt_oxideIn equipmentMultiple_cells </v>
      </c>
      <c r="I939" s="3" t="s">
        <v>16</v>
      </c>
      <c r="J939" s="2" t="s">
        <v>84</v>
      </c>
      <c r="K939" s="3" t="s">
        <v>35</v>
      </c>
      <c r="L939" s="3" t="s">
        <v>82</v>
      </c>
      <c r="M939" s="3" t="str">
        <f>IF('Battery exemption sheet'!$P$28&gt;0,'Battery exemption sheet'!$P$28," ")</f>
        <v xml:space="preserve"> </v>
      </c>
      <c r="N939" s="6"/>
      <c r="O939" s="7" t="s">
        <v>52</v>
      </c>
    </row>
    <row r="940" spans="8:15" x14ac:dyDescent="0.35">
      <c r="H940" s="14" t="str">
        <f t="shared" si="15"/>
        <v xml:space="preserve">YesLithium_cobalt_oxideWith equipmentMultiple_cells </v>
      </c>
      <c r="I940" s="3" t="s">
        <v>16</v>
      </c>
      <c r="J940" s="2" t="s">
        <v>84</v>
      </c>
      <c r="K940" s="3" t="s">
        <v>37</v>
      </c>
      <c r="L940" s="3" t="s">
        <v>82</v>
      </c>
      <c r="M940" s="3" t="str">
        <f>IF('Battery exemption sheet'!$P$28&gt;0,'Battery exemption sheet'!$P$28," ")</f>
        <v xml:space="preserve"> </v>
      </c>
      <c r="N940" s="6"/>
      <c r="O940" s="7" t="s">
        <v>52</v>
      </c>
    </row>
    <row r="941" spans="8:15" x14ac:dyDescent="0.35">
      <c r="H941" s="14" t="str">
        <f t="shared" si="15"/>
        <v xml:space="preserve">YesLithium_cobalt_oxideStandaloneMultiple_cells </v>
      </c>
      <c r="I941" s="3" t="s">
        <v>16</v>
      </c>
      <c r="J941" s="2" t="s">
        <v>84</v>
      </c>
      <c r="K941" s="3" t="s">
        <v>9</v>
      </c>
      <c r="L941" s="3" t="s">
        <v>82</v>
      </c>
      <c r="M941" s="3" t="str">
        <f>IF('Battery exemption sheet'!$P$28&gt;0,'Battery exemption sheet'!$P$28," ")</f>
        <v xml:space="preserve"> </v>
      </c>
      <c r="N941" s="6"/>
      <c r="O941" s="7" t="s">
        <v>52</v>
      </c>
    </row>
    <row r="942" spans="8:15" ht="29" x14ac:dyDescent="0.35">
      <c r="H942" s="14" t="str">
        <f t="shared" si="15"/>
        <v xml:space="preserve">YesLithium_nickel_manganese_cobalt_oxideIn equipmentMultiple_cells </v>
      </c>
      <c r="I942" s="3" t="s">
        <v>16</v>
      </c>
      <c r="J942" s="2" t="s">
        <v>87</v>
      </c>
      <c r="K942" s="3" t="s">
        <v>35</v>
      </c>
      <c r="L942" s="3" t="s">
        <v>82</v>
      </c>
      <c r="M942" s="3" t="str">
        <f>IF('Battery exemption sheet'!$P$28&gt;0,'Battery exemption sheet'!$P$28," ")</f>
        <v xml:space="preserve"> </v>
      </c>
      <c r="N942" s="6"/>
      <c r="O942" s="7" t="s">
        <v>52</v>
      </c>
    </row>
    <row r="943" spans="8:15" ht="29" x14ac:dyDescent="0.35">
      <c r="H943" s="14" t="str">
        <f t="shared" si="15"/>
        <v xml:space="preserve">YesLithium_nickel_manganese_cobalt_oxideWith equipmentMultiple_cells </v>
      </c>
      <c r="I943" s="3" t="s">
        <v>16</v>
      </c>
      <c r="J943" s="2" t="s">
        <v>87</v>
      </c>
      <c r="K943" s="3" t="s">
        <v>37</v>
      </c>
      <c r="L943" s="3" t="s">
        <v>82</v>
      </c>
      <c r="M943" s="3" t="str">
        <f>IF('Battery exemption sheet'!$P$28&gt;0,'Battery exemption sheet'!$P$28," ")</f>
        <v xml:space="preserve"> </v>
      </c>
      <c r="N943" s="6"/>
      <c r="O943" s="7" t="s">
        <v>52</v>
      </c>
    </row>
    <row r="944" spans="8:15" ht="29" x14ac:dyDescent="0.35">
      <c r="H944" s="14" t="str">
        <f t="shared" si="15"/>
        <v xml:space="preserve">YesLithium_nickel_manganese_cobalt_oxideStandaloneMultiple_cells </v>
      </c>
      <c r="I944" s="3" t="s">
        <v>16</v>
      </c>
      <c r="J944" s="2" t="s">
        <v>87</v>
      </c>
      <c r="K944" s="3" t="s">
        <v>9</v>
      </c>
      <c r="L944" s="3" t="s">
        <v>82</v>
      </c>
      <c r="M944" s="3" t="str">
        <f>IF('Battery exemption sheet'!$P$28&gt;0,'Battery exemption sheet'!$P$28," ")</f>
        <v xml:space="preserve"> </v>
      </c>
      <c r="N944" s="6"/>
      <c r="O944" s="7" t="s">
        <v>52</v>
      </c>
    </row>
    <row r="945" spans="8:15" x14ac:dyDescent="0.35">
      <c r="H945" s="14" t="str">
        <f t="shared" si="15"/>
        <v xml:space="preserve">YesLithium_iron_phosphateIn equipmentMultiple_cells </v>
      </c>
      <c r="I945" s="3" t="s">
        <v>16</v>
      </c>
      <c r="J945" s="2" t="s">
        <v>86</v>
      </c>
      <c r="K945" s="3" t="s">
        <v>35</v>
      </c>
      <c r="L945" s="3" t="s">
        <v>82</v>
      </c>
      <c r="M945" s="3" t="str">
        <f>IF('Battery exemption sheet'!$P$28&gt;0,'Battery exemption sheet'!$P$28," ")</f>
        <v xml:space="preserve"> </v>
      </c>
      <c r="N945" s="6"/>
      <c r="O945" s="7" t="s">
        <v>52</v>
      </c>
    </row>
    <row r="946" spans="8:15" x14ac:dyDescent="0.35">
      <c r="H946" s="14" t="str">
        <f t="shared" si="15"/>
        <v xml:space="preserve">YesLithium_iron_phosphateWith equipmentMultiple_cells </v>
      </c>
      <c r="I946" s="3" t="s">
        <v>16</v>
      </c>
      <c r="J946" s="2" t="s">
        <v>86</v>
      </c>
      <c r="K946" s="3" t="s">
        <v>37</v>
      </c>
      <c r="L946" s="3" t="s">
        <v>82</v>
      </c>
      <c r="M946" s="3" t="str">
        <f>IF('Battery exemption sheet'!$P$28&gt;0,'Battery exemption sheet'!$P$28," ")</f>
        <v xml:space="preserve"> </v>
      </c>
      <c r="N946" s="6"/>
      <c r="O946" s="7" t="s">
        <v>52</v>
      </c>
    </row>
    <row r="947" spans="8:15" x14ac:dyDescent="0.35">
      <c r="H947" s="14" t="str">
        <f t="shared" si="15"/>
        <v xml:space="preserve">YesLithium_iron_phosphateStandaloneMultiple_cells </v>
      </c>
      <c r="I947" s="3" t="s">
        <v>16</v>
      </c>
      <c r="J947" s="2" t="s">
        <v>86</v>
      </c>
      <c r="K947" s="3" t="s">
        <v>9</v>
      </c>
      <c r="L947" s="3" t="s">
        <v>82</v>
      </c>
      <c r="M947" s="3" t="str">
        <f>IF('Battery exemption sheet'!$P$28&gt;0,'Battery exemption sheet'!$P$28," ")</f>
        <v xml:space="preserve"> </v>
      </c>
      <c r="N947" s="6"/>
      <c r="O947" s="7" t="s">
        <v>52</v>
      </c>
    </row>
    <row r="948" spans="8:15" x14ac:dyDescent="0.35">
      <c r="H948" s="14" t="str">
        <f t="shared" si="15"/>
        <v xml:space="preserve">YesLithium_titanateIn equipmentMultiple_cells </v>
      </c>
      <c r="I948" s="3" t="s">
        <v>16</v>
      </c>
      <c r="J948" s="2" t="s">
        <v>88</v>
      </c>
      <c r="K948" s="3" t="s">
        <v>35</v>
      </c>
      <c r="L948" s="3" t="s">
        <v>82</v>
      </c>
      <c r="M948" s="3" t="str">
        <f>IF('Battery exemption sheet'!$P$28&gt;0,'Battery exemption sheet'!$P$28," ")</f>
        <v xml:space="preserve"> </v>
      </c>
      <c r="N948" s="6"/>
      <c r="O948" s="7" t="s">
        <v>52</v>
      </c>
    </row>
    <row r="949" spans="8:15" x14ac:dyDescent="0.35">
      <c r="H949" s="14" t="str">
        <f t="shared" si="15"/>
        <v xml:space="preserve">YesLithium_titanateWith equipmentMultiple_cells </v>
      </c>
      <c r="I949" s="3" t="s">
        <v>16</v>
      </c>
      <c r="J949" s="2" t="s">
        <v>88</v>
      </c>
      <c r="K949" s="3" t="s">
        <v>37</v>
      </c>
      <c r="L949" s="3" t="s">
        <v>82</v>
      </c>
      <c r="M949" s="3" t="str">
        <f>IF('Battery exemption sheet'!$P$28&gt;0,'Battery exemption sheet'!$P$28," ")</f>
        <v xml:space="preserve"> </v>
      </c>
      <c r="N949" s="6"/>
      <c r="O949" s="7" t="s">
        <v>52</v>
      </c>
    </row>
    <row r="950" spans="8:15" x14ac:dyDescent="0.35">
      <c r="H950" s="14" t="str">
        <f t="shared" si="15"/>
        <v xml:space="preserve">YesLithium_titanateStandaloneMultiple_cells </v>
      </c>
      <c r="I950" s="3" t="s">
        <v>16</v>
      </c>
      <c r="J950" s="2" t="s">
        <v>88</v>
      </c>
      <c r="K950" s="3" t="s">
        <v>9</v>
      </c>
      <c r="L950" s="3" t="s">
        <v>82</v>
      </c>
      <c r="M950" s="3" t="str">
        <f>IF('Battery exemption sheet'!$P$28&gt;0,'Battery exemption sheet'!$P$28," ")</f>
        <v xml:space="preserve"> </v>
      </c>
      <c r="N950" s="6"/>
      <c r="O950" s="7" t="s">
        <v>52</v>
      </c>
    </row>
    <row r="951" spans="8:15" x14ac:dyDescent="0.35">
      <c r="H951" s="14" t="str">
        <f t="shared" si="15"/>
        <v xml:space="preserve">Yes_18650_In equipmentMultiple_cells </v>
      </c>
      <c r="I951" s="3" t="s">
        <v>16</v>
      </c>
      <c r="J951" s="3" t="s">
        <v>78</v>
      </c>
      <c r="K951" s="3" t="s">
        <v>35</v>
      </c>
      <c r="L951" s="3" t="s">
        <v>82</v>
      </c>
      <c r="M951" s="3" t="str">
        <f>IF('Battery exemption sheet'!$P$28&gt;0,'Battery exemption sheet'!$P$28," ")</f>
        <v xml:space="preserve"> </v>
      </c>
      <c r="N951" s="6"/>
      <c r="O951" s="7" t="s">
        <v>52</v>
      </c>
    </row>
    <row r="952" spans="8:15" x14ac:dyDescent="0.35">
      <c r="H952" s="14" t="str">
        <f t="shared" si="15"/>
        <v xml:space="preserve">Yes_18650_With equipmentMultiple_cells </v>
      </c>
      <c r="I952" s="3" t="s">
        <v>16</v>
      </c>
      <c r="J952" s="3" t="s">
        <v>78</v>
      </c>
      <c r="K952" s="3" t="s">
        <v>37</v>
      </c>
      <c r="L952" s="3" t="s">
        <v>82</v>
      </c>
      <c r="M952" s="3" t="str">
        <f>IF('Battery exemption sheet'!$P$28&gt;0,'Battery exemption sheet'!$P$28," ")</f>
        <v xml:space="preserve"> </v>
      </c>
      <c r="N952" s="6"/>
      <c r="O952" s="7" t="s">
        <v>52</v>
      </c>
    </row>
    <row r="953" spans="8:15" x14ac:dyDescent="0.35">
      <c r="H953" s="14" t="str">
        <f t="shared" si="15"/>
        <v xml:space="preserve">Yes_18650_StandaloneMultiple_cells </v>
      </c>
      <c r="I953" s="3" t="s">
        <v>16</v>
      </c>
      <c r="J953" s="3" t="s">
        <v>78</v>
      </c>
      <c r="K953" s="3" t="s">
        <v>9</v>
      </c>
      <c r="L953" s="3" t="s">
        <v>82</v>
      </c>
      <c r="M953" s="3" t="str">
        <f>IF('Battery exemption sheet'!$P$28&gt;0,'Battery exemption sheet'!$P$28," ")</f>
        <v xml:space="preserve"> </v>
      </c>
      <c r="N953" s="6"/>
      <c r="O953" s="7" t="s">
        <v>52</v>
      </c>
    </row>
    <row r="954" spans="8:15" x14ac:dyDescent="0.35">
      <c r="H954" s="14" t="str">
        <f t="shared" si="15"/>
        <v xml:space="preserve">YesLithium_IonIn equipmentMultiple_cells </v>
      </c>
      <c r="I954" s="3" t="s">
        <v>16</v>
      </c>
      <c r="J954" s="2" t="s">
        <v>79</v>
      </c>
      <c r="K954" s="3" t="s">
        <v>35</v>
      </c>
      <c r="L954" s="3" t="s">
        <v>82</v>
      </c>
      <c r="M954" s="3" t="str">
        <f>IF('Battery exemption sheet'!$P$29&gt;0,'Battery exemption sheet'!$P$29," ")</f>
        <v xml:space="preserve"> </v>
      </c>
      <c r="N954" s="6"/>
      <c r="O954" s="7" t="s">
        <v>52</v>
      </c>
    </row>
    <row r="955" spans="8:15" x14ac:dyDescent="0.35">
      <c r="H955" s="14" t="str">
        <f t="shared" si="15"/>
        <v xml:space="preserve">YesLithium_IonWith equipmentMultiple_cells </v>
      </c>
      <c r="I955" s="3" t="s">
        <v>16</v>
      </c>
      <c r="J955" s="2" t="s">
        <v>79</v>
      </c>
      <c r="K955" s="3" t="s">
        <v>37</v>
      </c>
      <c r="L955" s="3" t="s">
        <v>82</v>
      </c>
      <c r="M955" s="3" t="str">
        <f>IF('Battery exemption sheet'!$P$29&gt;0,'Battery exemption sheet'!$P$29," ")</f>
        <v xml:space="preserve"> </v>
      </c>
      <c r="N955" s="6"/>
      <c r="O955" s="7" t="s">
        <v>52</v>
      </c>
    </row>
    <row r="956" spans="8:15" x14ac:dyDescent="0.35">
      <c r="H956" s="14" t="str">
        <f t="shared" si="15"/>
        <v xml:space="preserve">YesLithium_IonStandaloneMultiple_cells </v>
      </c>
      <c r="I956" s="3" t="s">
        <v>16</v>
      </c>
      <c r="J956" s="2" t="s">
        <v>79</v>
      </c>
      <c r="K956" s="3" t="s">
        <v>9</v>
      </c>
      <c r="L956" s="3" t="s">
        <v>82</v>
      </c>
      <c r="M956" s="3" t="str">
        <f>IF('Battery exemption sheet'!$P$29&gt;0,'Battery exemption sheet'!$P$29," ")</f>
        <v xml:space="preserve"> </v>
      </c>
      <c r="N956" s="6"/>
      <c r="O956" s="7" t="s">
        <v>52</v>
      </c>
    </row>
    <row r="957" spans="8:15" x14ac:dyDescent="0.35">
      <c r="H957" s="14" t="str">
        <f t="shared" si="15"/>
        <v xml:space="preserve">YesLithium_PolymerIn equipmentMultiple_cells </v>
      </c>
      <c r="I957" s="3" t="s">
        <v>16</v>
      </c>
      <c r="J957" s="2" t="s">
        <v>85</v>
      </c>
      <c r="K957" s="3" t="s">
        <v>35</v>
      </c>
      <c r="L957" s="3" t="s">
        <v>82</v>
      </c>
      <c r="M957" s="3" t="str">
        <f>IF('Battery exemption sheet'!$P$29&gt;0,'Battery exemption sheet'!$P$29," ")</f>
        <v xml:space="preserve"> </v>
      </c>
      <c r="N957" s="6"/>
      <c r="O957" s="7" t="s">
        <v>52</v>
      </c>
    </row>
    <row r="958" spans="8:15" x14ac:dyDescent="0.35">
      <c r="H958" s="14" t="str">
        <f t="shared" si="15"/>
        <v xml:space="preserve">YesLithium_PolymerWith equipmentMultiple_cells </v>
      </c>
      <c r="I958" s="3" t="s">
        <v>16</v>
      </c>
      <c r="J958" s="2" t="s">
        <v>85</v>
      </c>
      <c r="K958" s="3" t="s">
        <v>37</v>
      </c>
      <c r="L958" s="3" t="s">
        <v>82</v>
      </c>
      <c r="M958" s="3" t="str">
        <f>IF('Battery exemption sheet'!$P$29&gt;0,'Battery exemption sheet'!$P$29," ")</f>
        <v xml:space="preserve"> </v>
      </c>
      <c r="N958" s="6"/>
      <c r="O958" s="7" t="s">
        <v>52</v>
      </c>
    </row>
    <row r="959" spans="8:15" x14ac:dyDescent="0.35">
      <c r="H959" s="14" t="str">
        <f t="shared" si="15"/>
        <v xml:space="preserve">YesLithium_PolymerStandaloneMultiple_cells </v>
      </c>
      <c r="I959" s="3" t="s">
        <v>16</v>
      </c>
      <c r="J959" s="2" t="s">
        <v>85</v>
      </c>
      <c r="K959" s="3" t="s">
        <v>9</v>
      </c>
      <c r="L959" s="3" t="s">
        <v>82</v>
      </c>
      <c r="M959" s="3" t="str">
        <f>IF('Battery exemption sheet'!$P$29&gt;0,'Battery exemption sheet'!$P$29," ")</f>
        <v xml:space="preserve"> </v>
      </c>
      <c r="N959" s="6"/>
      <c r="O959" s="7" t="s">
        <v>52</v>
      </c>
    </row>
    <row r="960" spans="8:15" x14ac:dyDescent="0.35">
      <c r="H960" s="14" t="str">
        <f t="shared" si="15"/>
        <v xml:space="preserve">YesLithium_cobalt_oxideIn equipmentMultiple_cells </v>
      </c>
      <c r="I960" s="3" t="s">
        <v>16</v>
      </c>
      <c r="J960" s="2" t="s">
        <v>84</v>
      </c>
      <c r="K960" s="3" t="s">
        <v>35</v>
      </c>
      <c r="L960" s="3" t="s">
        <v>82</v>
      </c>
      <c r="M960" s="3" t="str">
        <f>IF('Battery exemption sheet'!$P$29&gt;0,'Battery exemption sheet'!$P$29," ")</f>
        <v xml:space="preserve"> </v>
      </c>
      <c r="N960" s="6"/>
      <c r="O960" s="7" t="s">
        <v>52</v>
      </c>
    </row>
    <row r="961" spans="8:15" x14ac:dyDescent="0.35">
      <c r="H961" s="14" t="str">
        <f t="shared" si="15"/>
        <v xml:space="preserve">YesLithium_cobalt_oxideWith equipmentMultiple_cells </v>
      </c>
      <c r="I961" s="3" t="s">
        <v>16</v>
      </c>
      <c r="J961" s="2" t="s">
        <v>84</v>
      </c>
      <c r="K961" s="3" t="s">
        <v>37</v>
      </c>
      <c r="L961" s="3" t="s">
        <v>82</v>
      </c>
      <c r="M961" s="3" t="str">
        <f>IF('Battery exemption sheet'!$P$29&gt;0,'Battery exemption sheet'!$P$29," ")</f>
        <v xml:space="preserve"> </v>
      </c>
      <c r="N961" s="6"/>
      <c r="O961" s="7" t="s">
        <v>52</v>
      </c>
    </row>
    <row r="962" spans="8:15" x14ac:dyDescent="0.35">
      <c r="H962" s="14" t="str">
        <f t="shared" si="15"/>
        <v xml:space="preserve">YesLithium_cobalt_oxideStandaloneMultiple_cells </v>
      </c>
      <c r="I962" s="3" t="s">
        <v>16</v>
      </c>
      <c r="J962" s="2" t="s">
        <v>84</v>
      </c>
      <c r="K962" s="3" t="s">
        <v>9</v>
      </c>
      <c r="L962" s="3" t="s">
        <v>82</v>
      </c>
      <c r="M962" s="3" t="str">
        <f>IF('Battery exemption sheet'!$P$29&gt;0,'Battery exemption sheet'!$P$29," ")</f>
        <v xml:space="preserve"> </v>
      </c>
      <c r="N962" s="6"/>
      <c r="O962" s="7" t="s">
        <v>52</v>
      </c>
    </row>
    <row r="963" spans="8:15" ht="29" x14ac:dyDescent="0.35">
      <c r="H963" s="14" t="str">
        <f t="shared" si="15"/>
        <v xml:space="preserve">YesLithium_nickel_manganese_cobalt_oxideIn equipmentMultiple_cells </v>
      </c>
      <c r="I963" s="3" t="s">
        <v>16</v>
      </c>
      <c r="J963" s="2" t="s">
        <v>87</v>
      </c>
      <c r="K963" s="3" t="s">
        <v>35</v>
      </c>
      <c r="L963" s="3" t="s">
        <v>82</v>
      </c>
      <c r="M963" s="3" t="str">
        <f>IF('Battery exemption sheet'!$P$29&gt;0,'Battery exemption sheet'!$P$29," ")</f>
        <v xml:space="preserve"> </v>
      </c>
      <c r="N963" s="6"/>
      <c r="O963" s="7" t="s">
        <v>52</v>
      </c>
    </row>
    <row r="964" spans="8:15" ht="29" x14ac:dyDescent="0.35">
      <c r="H964" s="14" t="str">
        <f t="shared" si="15"/>
        <v xml:space="preserve">YesLithium_nickel_manganese_cobalt_oxideWith equipmentMultiple_cells </v>
      </c>
      <c r="I964" s="3" t="s">
        <v>16</v>
      </c>
      <c r="J964" s="2" t="s">
        <v>87</v>
      </c>
      <c r="K964" s="3" t="s">
        <v>37</v>
      </c>
      <c r="L964" s="3" t="s">
        <v>82</v>
      </c>
      <c r="M964" s="3" t="str">
        <f>IF('Battery exemption sheet'!$P$29&gt;0,'Battery exemption sheet'!$P$29," ")</f>
        <v xml:space="preserve"> </v>
      </c>
      <c r="N964" s="6"/>
      <c r="O964" s="7" t="s">
        <v>52</v>
      </c>
    </row>
    <row r="965" spans="8:15" ht="29" x14ac:dyDescent="0.35">
      <c r="H965" s="14" t="str">
        <f t="shared" si="15"/>
        <v xml:space="preserve">YesLithium_nickel_manganese_cobalt_oxideStandaloneMultiple_cells </v>
      </c>
      <c r="I965" s="3" t="s">
        <v>16</v>
      </c>
      <c r="J965" s="2" t="s">
        <v>87</v>
      </c>
      <c r="K965" s="3" t="s">
        <v>9</v>
      </c>
      <c r="L965" s="3" t="s">
        <v>82</v>
      </c>
      <c r="M965" s="3" t="str">
        <f>IF('Battery exemption sheet'!$P$29&gt;0,'Battery exemption sheet'!$P$29," ")</f>
        <v xml:space="preserve"> </v>
      </c>
      <c r="N965" s="6"/>
      <c r="O965" s="7" t="s">
        <v>52</v>
      </c>
    </row>
    <row r="966" spans="8:15" x14ac:dyDescent="0.35">
      <c r="H966" s="14" t="str">
        <f t="shared" si="15"/>
        <v xml:space="preserve">YesLithium_iron_phosphateIn equipmentMultiple_cells </v>
      </c>
      <c r="I966" s="3" t="s">
        <v>16</v>
      </c>
      <c r="J966" s="2" t="s">
        <v>86</v>
      </c>
      <c r="K966" s="3" t="s">
        <v>35</v>
      </c>
      <c r="L966" s="3" t="s">
        <v>82</v>
      </c>
      <c r="M966" s="3" t="str">
        <f>IF('Battery exemption sheet'!$P$29&gt;0,'Battery exemption sheet'!$P$29," ")</f>
        <v xml:space="preserve"> </v>
      </c>
      <c r="N966" s="6"/>
      <c r="O966" s="7" t="s">
        <v>52</v>
      </c>
    </row>
    <row r="967" spans="8:15" x14ac:dyDescent="0.35">
      <c r="H967" s="14" t="str">
        <f t="shared" si="15"/>
        <v xml:space="preserve">YesLithium_iron_phosphateWith equipmentMultiple_cells </v>
      </c>
      <c r="I967" s="3" t="s">
        <v>16</v>
      </c>
      <c r="J967" s="2" t="s">
        <v>86</v>
      </c>
      <c r="K967" s="3" t="s">
        <v>37</v>
      </c>
      <c r="L967" s="3" t="s">
        <v>82</v>
      </c>
      <c r="M967" s="3" t="str">
        <f>IF('Battery exemption sheet'!$P$29&gt;0,'Battery exemption sheet'!$P$29," ")</f>
        <v xml:space="preserve"> </v>
      </c>
      <c r="N967" s="6"/>
      <c r="O967" s="7" t="s">
        <v>52</v>
      </c>
    </row>
    <row r="968" spans="8:15" x14ac:dyDescent="0.35">
      <c r="H968" s="14" t="str">
        <f t="shared" si="15"/>
        <v xml:space="preserve">YesLithium_iron_phosphateStandaloneMultiple_cells </v>
      </c>
      <c r="I968" s="3" t="s">
        <v>16</v>
      </c>
      <c r="J968" s="2" t="s">
        <v>86</v>
      </c>
      <c r="K968" s="3" t="s">
        <v>9</v>
      </c>
      <c r="L968" s="3" t="s">
        <v>82</v>
      </c>
      <c r="M968" s="3" t="str">
        <f>IF('Battery exemption sheet'!$P$29&gt;0,'Battery exemption sheet'!$P$29," ")</f>
        <v xml:space="preserve"> </v>
      </c>
      <c r="N968" s="6"/>
      <c r="O968" s="7" t="s">
        <v>52</v>
      </c>
    </row>
    <row r="969" spans="8:15" x14ac:dyDescent="0.35">
      <c r="H969" s="14" t="str">
        <f t="shared" si="15"/>
        <v xml:space="preserve">YesLithium_titanateIn equipmentMultiple_cells </v>
      </c>
      <c r="I969" s="3" t="s">
        <v>16</v>
      </c>
      <c r="J969" s="2" t="s">
        <v>88</v>
      </c>
      <c r="K969" s="3" t="s">
        <v>35</v>
      </c>
      <c r="L969" s="3" t="s">
        <v>82</v>
      </c>
      <c r="M969" s="3" t="str">
        <f>IF('Battery exemption sheet'!$P$29&gt;0,'Battery exemption sheet'!$P$29," ")</f>
        <v xml:space="preserve"> </v>
      </c>
      <c r="N969" s="6"/>
      <c r="O969" s="7" t="s">
        <v>52</v>
      </c>
    </row>
    <row r="970" spans="8:15" x14ac:dyDescent="0.35">
      <c r="H970" s="14" t="str">
        <f t="shared" si="15"/>
        <v xml:space="preserve">YesLithium_titanateWith equipmentMultiple_cells </v>
      </c>
      <c r="I970" s="3" t="s">
        <v>16</v>
      </c>
      <c r="J970" s="2" t="s">
        <v>88</v>
      </c>
      <c r="K970" s="3" t="s">
        <v>37</v>
      </c>
      <c r="L970" s="3" t="s">
        <v>82</v>
      </c>
      <c r="M970" s="3" t="str">
        <f>IF('Battery exemption sheet'!$P$29&gt;0,'Battery exemption sheet'!$P$29," ")</f>
        <v xml:space="preserve"> </v>
      </c>
      <c r="N970" s="6"/>
      <c r="O970" s="7" t="s">
        <v>52</v>
      </c>
    </row>
    <row r="971" spans="8:15" x14ac:dyDescent="0.35">
      <c r="H971" s="14" t="str">
        <f t="shared" si="15"/>
        <v xml:space="preserve">YesLithium_titanateStandaloneMultiple_cells </v>
      </c>
      <c r="I971" s="3" t="s">
        <v>16</v>
      </c>
      <c r="J971" s="2" t="s">
        <v>88</v>
      </c>
      <c r="K971" s="3" t="s">
        <v>9</v>
      </c>
      <c r="L971" s="3" t="s">
        <v>82</v>
      </c>
      <c r="M971" s="3" t="str">
        <f>IF('Battery exemption sheet'!$P$29&gt;0,'Battery exemption sheet'!$P$29," ")</f>
        <v xml:space="preserve"> </v>
      </c>
      <c r="N971" s="6"/>
      <c r="O971" s="7" t="s">
        <v>52</v>
      </c>
    </row>
    <row r="972" spans="8:15" x14ac:dyDescent="0.35">
      <c r="H972" s="14" t="str">
        <f t="shared" si="15"/>
        <v xml:space="preserve">Yes_18650_In equipmentMultiple_cells </v>
      </c>
      <c r="I972" s="3" t="s">
        <v>16</v>
      </c>
      <c r="J972" s="3" t="s">
        <v>78</v>
      </c>
      <c r="K972" s="3" t="s">
        <v>35</v>
      </c>
      <c r="L972" s="3" t="s">
        <v>82</v>
      </c>
      <c r="M972" s="3" t="str">
        <f>IF('Battery exemption sheet'!$P$29&gt;0,'Battery exemption sheet'!$P$29," ")</f>
        <v xml:space="preserve"> </v>
      </c>
      <c r="N972" s="6"/>
      <c r="O972" s="7" t="s">
        <v>52</v>
      </c>
    </row>
    <row r="973" spans="8:15" x14ac:dyDescent="0.35">
      <c r="H973" s="14" t="str">
        <f t="shared" si="15"/>
        <v xml:space="preserve">Yes_18650_With equipmentMultiple_cells </v>
      </c>
      <c r="I973" s="3" t="s">
        <v>16</v>
      </c>
      <c r="J973" s="3" t="s">
        <v>78</v>
      </c>
      <c r="K973" s="3" t="s">
        <v>37</v>
      </c>
      <c r="L973" s="3" t="s">
        <v>82</v>
      </c>
      <c r="M973" s="3" t="str">
        <f>IF('Battery exemption sheet'!$P$29&gt;0,'Battery exemption sheet'!$P$29," ")</f>
        <v xml:space="preserve"> </v>
      </c>
      <c r="N973" s="6"/>
      <c r="O973" s="7" t="s">
        <v>52</v>
      </c>
    </row>
    <row r="974" spans="8:15" x14ac:dyDescent="0.35">
      <c r="H974" s="14" t="str">
        <f t="shared" si="15"/>
        <v xml:space="preserve">Yes_18650_StandaloneMultiple_cells </v>
      </c>
      <c r="I974" s="3" t="s">
        <v>16</v>
      </c>
      <c r="J974" s="3" t="s">
        <v>78</v>
      </c>
      <c r="K974" s="3" t="s">
        <v>9</v>
      </c>
      <c r="L974" s="3" t="s">
        <v>82</v>
      </c>
      <c r="M974" s="3" t="str">
        <f>IF('Battery exemption sheet'!$P$29&gt;0,'Battery exemption sheet'!$P$29," ")</f>
        <v xml:space="preserve"> </v>
      </c>
      <c r="N974" s="6"/>
      <c r="O974" s="7" t="s">
        <v>52</v>
      </c>
    </row>
    <row r="975" spans="8:15" x14ac:dyDescent="0.35">
      <c r="H975" s="14" t="str">
        <f t="shared" si="15"/>
        <v xml:space="preserve">YesLithium_IonIn equipmentMultiple_cells </v>
      </c>
      <c r="I975" s="3" t="s">
        <v>16</v>
      </c>
      <c r="J975" s="2" t="s">
        <v>79</v>
      </c>
      <c r="K975" s="3" t="s">
        <v>35</v>
      </c>
      <c r="L975" s="3" t="s">
        <v>82</v>
      </c>
      <c r="M975" s="3" t="str">
        <f>IF('Battery exemption sheet'!$P$30&gt;0,'Battery exemption sheet'!$P$30," ")</f>
        <v xml:space="preserve"> </v>
      </c>
      <c r="N975" s="6"/>
      <c r="O975" s="7" t="s">
        <v>52</v>
      </c>
    </row>
    <row r="976" spans="8:15" x14ac:dyDescent="0.35">
      <c r="H976" s="14" t="str">
        <f t="shared" si="15"/>
        <v xml:space="preserve">YesLithium_IonWith equipmentMultiple_cells </v>
      </c>
      <c r="I976" s="3" t="s">
        <v>16</v>
      </c>
      <c r="J976" s="2" t="s">
        <v>79</v>
      </c>
      <c r="K976" s="3" t="s">
        <v>37</v>
      </c>
      <c r="L976" s="3" t="s">
        <v>82</v>
      </c>
      <c r="M976" s="3" t="str">
        <f>IF('Battery exemption sheet'!$P$30&gt;0,'Battery exemption sheet'!$P$30," ")</f>
        <v xml:space="preserve"> </v>
      </c>
      <c r="N976" s="6"/>
      <c r="O976" s="7" t="s">
        <v>52</v>
      </c>
    </row>
    <row r="977" spans="8:15" x14ac:dyDescent="0.35">
      <c r="H977" s="14" t="str">
        <f t="shared" si="15"/>
        <v xml:space="preserve">YesLithium_IonStandaloneMultiple_cells </v>
      </c>
      <c r="I977" s="3" t="s">
        <v>16</v>
      </c>
      <c r="J977" s="2" t="s">
        <v>79</v>
      </c>
      <c r="K977" s="3" t="s">
        <v>9</v>
      </c>
      <c r="L977" s="3" t="s">
        <v>82</v>
      </c>
      <c r="M977" s="3" t="str">
        <f>IF('Battery exemption sheet'!$P$30&gt;0,'Battery exemption sheet'!$P$30," ")</f>
        <v xml:space="preserve"> </v>
      </c>
      <c r="N977" s="6"/>
      <c r="O977" s="7" t="s">
        <v>52</v>
      </c>
    </row>
    <row r="978" spans="8:15" x14ac:dyDescent="0.35">
      <c r="H978" s="14" t="str">
        <f t="shared" si="15"/>
        <v xml:space="preserve">YesLithium_PolymerIn equipmentMultiple_cells </v>
      </c>
      <c r="I978" s="3" t="s">
        <v>16</v>
      </c>
      <c r="J978" s="2" t="s">
        <v>85</v>
      </c>
      <c r="K978" s="3" t="s">
        <v>35</v>
      </c>
      <c r="L978" s="3" t="s">
        <v>82</v>
      </c>
      <c r="M978" s="3" t="str">
        <f>IF('Battery exemption sheet'!$P$30&gt;0,'Battery exemption sheet'!$P$30," ")</f>
        <v xml:space="preserve"> </v>
      </c>
      <c r="N978" s="6"/>
      <c r="O978" s="7" t="s">
        <v>52</v>
      </c>
    </row>
    <row r="979" spans="8:15" x14ac:dyDescent="0.35">
      <c r="H979" s="14" t="str">
        <f t="shared" si="15"/>
        <v xml:space="preserve">YesLithium_PolymerWith equipmentMultiple_cells </v>
      </c>
      <c r="I979" s="3" t="s">
        <v>16</v>
      </c>
      <c r="J979" s="2" t="s">
        <v>85</v>
      </c>
      <c r="K979" s="3" t="s">
        <v>37</v>
      </c>
      <c r="L979" s="3" t="s">
        <v>82</v>
      </c>
      <c r="M979" s="3" t="str">
        <f>IF('Battery exemption sheet'!$P$30&gt;0,'Battery exemption sheet'!$P$30," ")</f>
        <v xml:space="preserve"> </v>
      </c>
      <c r="N979" s="6"/>
      <c r="O979" s="7" t="s">
        <v>52</v>
      </c>
    </row>
    <row r="980" spans="8:15" x14ac:dyDescent="0.35">
      <c r="H980" s="14" t="str">
        <f t="shared" si="15"/>
        <v xml:space="preserve">YesLithium_PolymerStandaloneMultiple_cells </v>
      </c>
      <c r="I980" s="3" t="s">
        <v>16</v>
      </c>
      <c r="J980" s="2" t="s">
        <v>85</v>
      </c>
      <c r="K980" s="3" t="s">
        <v>9</v>
      </c>
      <c r="L980" s="3" t="s">
        <v>82</v>
      </c>
      <c r="M980" s="3" t="str">
        <f>IF('Battery exemption sheet'!$P$30&gt;0,'Battery exemption sheet'!$P$30," ")</f>
        <v xml:space="preserve"> </v>
      </c>
      <c r="N980" s="6"/>
      <c r="O980" s="7" t="s">
        <v>52</v>
      </c>
    </row>
    <row r="981" spans="8:15" x14ac:dyDescent="0.35">
      <c r="H981" s="14" t="str">
        <f t="shared" si="15"/>
        <v xml:space="preserve">YesLithium_cobalt_oxideIn equipmentMultiple_cells </v>
      </c>
      <c r="I981" s="3" t="s">
        <v>16</v>
      </c>
      <c r="J981" s="2" t="s">
        <v>84</v>
      </c>
      <c r="K981" s="3" t="s">
        <v>35</v>
      </c>
      <c r="L981" s="3" t="s">
        <v>82</v>
      </c>
      <c r="M981" s="3" t="str">
        <f>IF('Battery exemption sheet'!$P$30&gt;0,'Battery exemption sheet'!$P$30," ")</f>
        <v xml:space="preserve"> </v>
      </c>
      <c r="N981" s="6"/>
      <c r="O981" s="7" t="s">
        <v>52</v>
      </c>
    </row>
    <row r="982" spans="8:15" x14ac:dyDescent="0.35">
      <c r="H982" s="14" t="str">
        <f t="shared" si="15"/>
        <v xml:space="preserve">YesLithium_cobalt_oxideWith equipmentMultiple_cells </v>
      </c>
      <c r="I982" s="3" t="s">
        <v>16</v>
      </c>
      <c r="J982" s="2" t="s">
        <v>84</v>
      </c>
      <c r="K982" s="3" t="s">
        <v>37</v>
      </c>
      <c r="L982" s="3" t="s">
        <v>82</v>
      </c>
      <c r="M982" s="3" t="str">
        <f>IF('Battery exemption sheet'!$P$30&gt;0,'Battery exemption sheet'!$P$30," ")</f>
        <v xml:space="preserve"> </v>
      </c>
      <c r="N982" s="6"/>
      <c r="O982" s="7" t="s">
        <v>52</v>
      </c>
    </row>
    <row r="983" spans="8:15" x14ac:dyDescent="0.35">
      <c r="H983" s="14" t="str">
        <f t="shared" si="15"/>
        <v xml:space="preserve">YesLithium_cobalt_oxideStandaloneMultiple_cells </v>
      </c>
      <c r="I983" s="3" t="s">
        <v>16</v>
      </c>
      <c r="J983" s="2" t="s">
        <v>84</v>
      </c>
      <c r="K983" s="3" t="s">
        <v>9</v>
      </c>
      <c r="L983" s="3" t="s">
        <v>82</v>
      </c>
      <c r="M983" s="3" t="str">
        <f>IF('Battery exemption sheet'!$P$30&gt;0,'Battery exemption sheet'!$P$30," ")</f>
        <v xml:space="preserve"> </v>
      </c>
      <c r="N983" s="6"/>
      <c r="O983" s="7" t="s">
        <v>52</v>
      </c>
    </row>
    <row r="984" spans="8:15" ht="29" x14ac:dyDescent="0.35">
      <c r="H984" s="14" t="str">
        <f t="shared" si="15"/>
        <v xml:space="preserve">YesLithium_nickel_manganese_cobalt_oxideIn equipmentMultiple_cells </v>
      </c>
      <c r="I984" s="3" t="s">
        <v>16</v>
      </c>
      <c r="J984" s="2" t="s">
        <v>87</v>
      </c>
      <c r="K984" s="3" t="s">
        <v>35</v>
      </c>
      <c r="L984" s="3" t="s">
        <v>82</v>
      </c>
      <c r="M984" s="3" t="str">
        <f>IF('Battery exemption sheet'!$P$30&gt;0,'Battery exemption sheet'!$P$30," ")</f>
        <v xml:space="preserve"> </v>
      </c>
      <c r="N984" s="6"/>
      <c r="O984" s="7" t="s">
        <v>52</v>
      </c>
    </row>
    <row r="985" spans="8:15" ht="29" x14ac:dyDescent="0.35">
      <c r="H985" s="14" t="str">
        <f t="shared" si="15"/>
        <v xml:space="preserve">YesLithium_nickel_manganese_cobalt_oxideWith equipmentMultiple_cells </v>
      </c>
      <c r="I985" s="3" t="s">
        <v>16</v>
      </c>
      <c r="J985" s="2" t="s">
        <v>87</v>
      </c>
      <c r="K985" s="3" t="s">
        <v>37</v>
      </c>
      <c r="L985" s="3" t="s">
        <v>82</v>
      </c>
      <c r="M985" s="3" t="str">
        <f>IF('Battery exemption sheet'!$P$30&gt;0,'Battery exemption sheet'!$P$30," ")</f>
        <v xml:space="preserve"> </v>
      </c>
      <c r="N985" s="6"/>
      <c r="O985" s="7" t="s">
        <v>52</v>
      </c>
    </row>
    <row r="986" spans="8:15" ht="29" x14ac:dyDescent="0.35">
      <c r="H986" s="14" t="str">
        <f t="shared" si="15"/>
        <v xml:space="preserve">YesLithium_nickel_manganese_cobalt_oxideStandaloneMultiple_cells </v>
      </c>
      <c r="I986" s="3" t="s">
        <v>16</v>
      </c>
      <c r="J986" s="2" t="s">
        <v>87</v>
      </c>
      <c r="K986" s="3" t="s">
        <v>9</v>
      </c>
      <c r="L986" s="3" t="s">
        <v>82</v>
      </c>
      <c r="M986" s="3" t="str">
        <f>IF('Battery exemption sheet'!$P$30&gt;0,'Battery exemption sheet'!$P$30," ")</f>
        <v xml:space="preserve"> </v>
      </c>
      <c r="N986" s="6"/>
      <c r="O986" s="7" t="s">
        <v>52</v>
      </c>
    </row>
    <row r="987" spans="8:15" x14ac:dyDescent="0.35">
      <c r="H987" s="14" t="str">
        <f t="shared" si="15"/>
        <v xml:space="preserve">YesLithium_iron_phosphateIn equipmentMultiple_cells </v>
      </c>
      <c r="I987" s="3" t="s">
        <v>16</v>
      </c>
      <c r="J987" s="2" t="s">
        <v>86</v>
      </c>
      <c r="K987" s="3" t="s">
        <v>35</v>
      </c>
      <c r="L987" s="3" t="s">
        <v>82</v>
      </c>
      <c r="M987" s="3" t="str">
        <f>IF('Battery exemption sheet'!$P$30&gt;0,'Battery exemption sheet'!$P$30," ")</f>
        <v xml:space="preserve"> </v>
      </c>
      <c r="N987" s="6"/>
      <c r="O987" s="7" t="s">
        <v>52</v>
      </c>
    </row>
    <row r="988" spans="8:15" x14ac:dyDescent="0.35">
      <c r="H988" s="14" t="str">
        <f t="shared" si="15"/>
        <v xml:space="preserve">YesLithium_iron_phosphateWith equipmentMultiple_cells </v>
      </c>
      <c r="I988" s="3" t="s">
        <v>16</v>
      </c>
      <c r="J988" s="2" t="s">
        <v>86</v>
      </c>
      <c r="K988" s="3" t="s">
        <v>37</v>
      </c>
      <c r="L988" s="3" t="s">
        <v>82</v>
      </c>
      <c r="M988" s="3" t="str">
        <f>IF('Battery exemption sheet'!$P$30&gt;0,'Battery exemption sheet'!$P$30," ")</f>
        <v xml:space="preserve"> </v>
      </c>
      <c r="N988" s="6"/>
      <c r="O988" s="7" t="s">
        <v>52</v>
      </c>
    </row>
    <row r="989" spans="8:15" x14ac:dyDescent="0.35">
      <c r="H989" s="14" t="str">
        <f t="shared" si="15"/>
        <v xml:space="preserve">YesLithium_iron_phosphateStandaloneMultiple_cells </v>
      </c>
      <c r="I989" s="3" t="s">
        <v>16</v>
      </c>
      <c r="J989" s="2" t="s">
        <v>86</v>
      </c>
      <c r="K989" s="3" t="s">
        <v>9</v>
      </c>
      <c r="L989" s="3" t="s">
        <v>82</v>
      </c>
      <c r="M989" s="3" t="str">
        <f>IF('Battery exemption sheet'!$P$30&gt;0,'Battery exemption sheet'!$P$30," ")</f>
        <v xml:space="preserve"> </v>
      </c>
      <c r="N989" s="6"/>
      <c r="O989" s="7" t="s">
        <v>52</v>
      </c>
    </row>
    <row r="990" spans="8:15" x14ac:dyDescent="0.35">
      <c r="H990" s="14" t="str">
        <f t="shared" si="15"/>
        <v xml:space="preserve">YesLithium_titanateIn equipmentMultiple_cells </v>
      </c>
      <c r="I990" s="3" t="s">
        <v>16</v>
      </c>
      <c r="J990" s="2" t="s">
        <v>88</v>
      </c>
      <c r="K990" s="3" t="s">
        <v>35</v>
      </c>
      <c r="L990" s="3" t="s">
        <v>82</v>
      </c>
      <c r="M990" s="3" t="str">
        <f>IF('Battery exemption sheet'!$P$30&gt;0,'Battery exemption sheet'!$P$30," ")</f>
        <v xml:space="preserve"> </v>
      </c>
      <c r="N990" s="6"/>
      <c r="O990" s="7" t="s">
        <v>52</v>
      </c>
    </row>
    <row r="991" spans="8:15" x14ac:dyDescent="0.35">
      <c r="H991" s="14" t="str">
        <f t="shared" si="15"/>
        <v xml:space="preserve">YesLithium_titanateWith equipmentMultiple_cells </v>
      </c>
      <c r="I991" s="3" t="s">
        <v>16</v>
      </c>
      <c r="J991" s="2" t="s">
        <v>88</v>
      </c>
      <c r="K991" s="3" t="s">
        <v>37</v>
      </c>
      <c r="L991" s="3" t="s">
        <v>82</v>
      </c>
      <c r="M991" s="3" t="str">
        <f>IF('Battery exemption sheet'!$P$30&gt;0,'Battery exemption sheet'!$P$30," ")</f>
        <v xml:space="preserve"> </v>
      </c>
      <c r="N991" s="6"/>
      <c r="O991" s="7" t="s">
        <v>52</v>
      </c>
    </row>
    <row r="992" spans="8:15" x14ac:dyDescent="0.35">
      <c r="H992" s="14" t="str">
        <f t="shared" si="15"/>
        <v xml:space="preserve">YesLithium_titanateStandaloneMultiple_cells </v>
      </c>
      <c r="I992" s="3" t="s">
        <v>16</v>
      </c>
      <c r="J992" s="2" t="s">
        <v>88</v>
      </c>
      <c r="K992" s="3" t="s">
        <v>9</v>
      </c>
      <c r="L992" s="3" t="s">
        <v>82</v>
      </c>
      <c r="M992" s="3" t="str">
        <f>IF('Battery exemption sheet'!$P$30&gt;0,'Battery exemption sheet'!$P$30," ")</f>
        <v xml:space="preserve"> </v>
      </c>
      <c r="N992" s="6"/>
      <c r="O992" s="7" t="s">
        <v>52</v>
      </c>
    </row>
    <row r="993" spans="8:15" x14ac:dyDescent="0.35">
      <c r="H993" s="14" t="str">
        <f t="shared" si="15"/>
        <v xml:space="preserve">Yes_18650_In equipmentMultiple_cells </v>
      </c>
      <c r="I993" s="3" t="s">
        <v>16</v>
      </c>
      <c r="J993" s="3" t="s">
        <v>78</v>
      </c>
      <c r="K993" s="3" t="s">
        <v>35</v>
      </c>
      <c r="L993" s="3" t="s">
        <v>82</v>
      </c>
      <c r="M993" s="3" t="str">
        <f>IF('Battery exemption sheet'!$P$30&gt;0,'Battery exemption sheet'!$P$30," ")</f>
        <v xml:space="preserve"> </v>
      </c>
      <c r="N993" s="6"/>
      <c r="O993" s="7" t="s">
        <v>52</v>
      </c>
    </row>
    <row r="994" spans="8:15" x14ac:dyDescent="0.35">
      <c r="H994" s="14" t="str">
        <f t="shared" si="15"/>
        <v xml:space="preserve">Yes_18650_With equipmentMultiple_cells </v>
      </c>
      <c r="I994" s="3" t="s">
        <v>16</v>
      </c>
      <c r="J994" s="3" t="s">
        <v>78</v>
      </c>
      <c r="K994" s="3" t="s">
        <v>37</v>
      </c>
      <c r="L994" s="3" t="s">
        <v>82</v>
      </c>
      <c r="M994" s="3" t="str">
        <f>IF('Battery exemption sheet'!$P$30&gt;0,'Battery exemption sheet'!$P$30," ")</f>
        <v xml:space="preserve"> </v>
      </c>
      <c r="N994" s="6"/>
      <c r="O994" s="7" t="s">
        <v>52</v>
      </c>
    </row>
    <row r="995" spans="8:15" x14ac:dyDescent="0.35">
      <c r="H995" s="14" t="str">
        <f t="shared" si="15"/>
        <v xml:space="preserve">Yes_18650_StandaloneMultiple_cells </v>
      </c>
      <c r="I995" s="3" t="s">
        <v>16</v>
      </c>
      <c r="J995" s="3" t="s">
        <v>78</v>
      </c>
      <c r="K995" s="3" t="s">
        <v>9</v>
      </c>
      <c r="L995" s="3" t="s">
        <v>82</v>
      </c>
      <c r="M995" s="3" t="str">
        <f>IF('Battery exemption sheet'!$P$30&gt;0,'Battery exemption sheet'!$P$30," ")</f>
        <v xml:space="preserve"> </v>
      </c>
      <c r="N995" s="6"/>
      <c r="O995" s="7" t="s">
        <v>52</v>
      </c>
    </row>
    <row r="996" spans="8:15" x14ac:dyDescent="0.35">
      <c r="H996" s="14" t="str">
        <f t="shared" si="15"/>
        <v xml:space="preserve">YesLithium_IonIn equipmentMultiple_cells </v>
      </c>
      <c r="I996" s="3" t="s">
        <v>16</v>
      </c>
      <c r="J996" s="2" t="s">
        <v>79</v>
      </c>
      <c r="K996" s="3" t="s">
        <v>35</v>
      </c>
      <c r="L996" s="3" t="s">
        <v>82</v>
      </c>
      <c r="M996" s="3" t="str">
        <f>IF('Battery exemption sheet'!$P$31&gt;0,'Battery exemption sheet'!$P$31," ")</f>
        <v xml:space="preserve"> </v>
      </c>
      <c r="N996" s="6"/>
      <c r="O996" s="7" t="s">
        <v>52</v>
      </c>
    </row>
    <row r="997" spans="8:15" x14ac:dyDescent="0.35">
      <c r="H997" s="14" t="str">
        <f t="shared" si="15"/>
        <v xml:space="preserve">YesLithium_IonWith equipmentMultiple_cells </v>
      </c>
      <c r="I997" s="3" t="s">
        <v>16</v>
      </c>
      <c r="J997" s="2" t="s">
        <v>79</v>
      </c>
      <c r="K997" s="3" t="s">
        <v>37</v>
      </c>
      <c r="L997" s="3" t="s">
        <v>82</v>
      </c>
      <c r="M997" s="3" t="str">
        <f>IF('Battery exemption sheet'!$P$31&gt;0,'Battery exemption sheet'!$P$31," ")</f>
        <v xml:space="preserve"> </v>
      </c>
      <c r="N997" s="6"/>
      <c r="O997" s="7" t="s">
        <v>52</v>
      </c>
    </row>
    <row r="998" spans="8:15" x14ac:dyDescent="0.35">
      <c r="H998" s="14" t="str">
        <f t="shared" si="15"/>
        <v xml:space="preserve">YesLithium_IonStandaloneMultiple_cells </v>
      </c>
      <c r="I998" s="3" t="s">
        <v>16</v>
      </c>
      <c r="J998" s="2" t="s">
        <v>79</v>
      </c>
      <c r="K998" s="3" t="s">
        <v>9</v>
      </c>
      <c r="L998" s="3" t="s">
        <v>82</v>
      </c>
      <c r="M998" s="3" t="str">
        <f>IF('Battery exemption sheet'!$P$31&gt;0,'Battery exemption sheet'!$P$31," ")</f>
        <v xml:space="preserve"> </v>
      </c>
      <c r="N998" s="6"/>
      <c r="O998" s="7" t="s">
        <v>52</v>
      </c>
    </row>
    <row r="999" spans="8:15" x14ac:dyDescent="0.35">
      <c r="H999" s="14" t="str">
        <f t="shared" si="15"/>
        <v xml:space="preserve">YesLithium_PolymerIn equipmentMultiple_cells </v>
      </c>
      <c r="I999" s="3" t="s">
        <v>16</v>
      </c>
      <c r="J999" s="2" t="s">
        <v>85</v>
      </c>
      <c r="K999" s="3" t="s">
        <v>35</v>
      </c>
      <c r="L999" s="3" t="s">
        <v>82</v>
      </c>
      <c r="M999" s="3" t="str">
        <f>IF('Battery exemption sheet'!$P$31&gt;0,'Battery exemption sheet'!$P$31," ")</f>
        <v xml:space="preserve"> </v>
      </c>
      <c r="N999" s="6"/>
      <c r="O999" s="7" t="s">
        <v>52</v>
      </c>
    </row>
    <row r="1000" spans="8:15" x14ac:dyDescent="0.35">
      <c r="H1000" s="14" t="str">
        <f t="shared" ref="H1000:H1084" si="16">I1000&amp;J1000&amp;K1000&amp;L1000&amp;M1000&amp;N1000</f>
        <v xml:space="preserve">YesLithium_PolymerWith equipmentMultiple_cells </v>
      </c>
      <c r="I1000" s="3" t="s">
        <v>16</v>
      </c>
      <c r="J1000" s="2" t="s">
        <v>85</v>
      </c>
      <c r="K1000" s="3" t="s">
        <v>37</v>
      </c>
      <c r="L1000" s="3" t="s">
        <v>82</v>
      </c>
      <c r="M1000" s="3" t="str">
        <f>IF('Battery exemption sheet'!$P$31&gt;0,'Battery exemption sheet'!$P$31," ")</f>
        <v xml:space="preserve"> </v>
      </c>
      <c r="N1000" s="6"/>
      <c r="O1000" s="7" t="s">
        <v>52</v>
      </c>
    </row>
    <row r="1001" spans="8:15" x14ac:dyDescent="0.35">
      <c r="H1001" s="14" t="str">
        <f t="shared" si="16"/>
        <v xml:space="preserve">YesLithium_PolymerStandaloneMultiple_cells </v>
      </c>
      <c r="I1001" s="3" t="s">
        <v>16</v>
      </c>
      <c r="J1001" s="2" t="s">
        <v>85</v>
      </c>
      <c r="K1001" s="3" t="s">
        <v>9</v>
      </c>
      <c r="L1001" s="3" t="s">
        <v>82</v>
      </c>
      <c r="M1001" s="3" t="str">
        <f>IF('Battery exemption sheet'!$P$31&gt;0,'Battery exemption sheet'!$P$31," ")</f>
        <v xml:space="preserve"> </v>
      </c>
      <c r="N1001" s="6"/>
      <c r="O1001" s="7" t="s">
        <v>52</v>
      </c>
    </row>
    <row r="1002" spans="8:15" x14ac:dyDescent="0.35">
      <c r="H1002" s="14" t="str">
        <f t="shared" si="16"/>
        <v xml:space="preserve">YesLithium_cobalt_oxideIn equipmentMultiple_cells </v>
      </c>
      <c r="I1002" s="3" t="s">
        <v>16</v>
      </c>
      <c r="J1002" s="2" t="s">
        <v>84</v>
      </c>
      <c r="K1002" s="3" t="s">
        <v>35</v>
      </c>
      <c r="L1002" s="3" t="s">
        <v>82</v>
      </c>
      <c r="M1002" s="3" t="str">
        <f>IF('Battery exemption sheet'!$P$31&gt;0,'Battery exemption sheet'!$P$31," ")</f>
        <v xml:space="preserve"> </v>
      </c>
      <c r="N1002" s="6"/>
      <c r="O1002" s="7" t="s">
        <v>52</v>
      </c>
    </row>
    <row r="1003" spans="8:15" x14ac:dyDescent="0.35">
      <c r="H1003" s="14" t="str">
        <f t="shared" si="16"/>
        <v xml:space="preserve">YesLithium_cobalt_oxideWith equipmentMultiple_cells </v>
      </c>
      <c r="I1003" s="3" t="s">
        <v>16</v>
      </c>
      <c r="J1003" s="2" t="s">
        <v>84</v>
      </c>
      <c r="K1003" s="3" t="s">
        <v>37</v>
      </c>
      <c r="L1003" s="3" t="s">
        <v>82</v>
      </c>
      <c r="M1003" s="3" t="str">
        <f>IF('Battery exemption sheet'!$P$31&gt;0,'Battery exemption sheet'!$P$31," ")</f>
        <v xml:space="preserve"> </v>
      </c>
      <c r="N1003" s="6"/>
      <c r="O1003" s="7" t="s">
        <v>52</v>
      </c>
    </row>
    <row r="1004" spans="8:15" x14ac:dyDescent="0.35">
      <c r="H1004" s="14" t="str">
        <f t="shared" si="16"/>
        <v xml:space="preserve">YesLithium_cobalt_oxideStandaloneMultiple_cells </v>
      </c>
      <c r="I1004" s="3" t="s">
        <v>16</v>
      </c>
      <c r="J1004" s="2" t="s">
        <v>84</v>
      </c>
      <c r="K1004" s="3" t="s">
        <v>9</v>
      </c>
      <c r="L1004" s="3" t="s">
        <v>82</v>
      </c>
      <c r="M1004" s="3" t="str">
        <f>IF('Battery exemption sheet'!$P$31&gt;0,'Battery exemption sheet'!$P$31," ")</f>
        <v xml:space="preserve"> </v>
      </c>
      <c r="N1004" s="6"/>
      <c r="O1004" s="7" t="s">
        <v>52</v>
      </c>
    </row>
    <row r="1005" spans="8:15" ht="29" x14ac:dyDescent="0.35">
      <c r="H1005" s="14" t="str">
        <f t="shared" si="16"/>
        <v xml:space="preserve">YesLithium_nickel_manganese_cobalt_oxideIn equipmentMultiple_cells </v>
      </c>
      <c r="I1005" s="3" t="s">
        <v>16</v>
      </c>
      <c r="J1005" s="2" t="s">
        <v>87</v>
      </c>
      <c r="K1005" s="3" t="s">
        <v>35</v>
      </c>
      <c r="L1005" s="3" t="s">
        <v>82</v>
      </c>
      <c r="M1005" s="3" t="str">
        <f>IF('Battery exemption sheet'!$P$31&gt;0,'Battery exemption sheet'!$P$31," ")</f>
        <v xml:space="preserve"> </v>
      </c>
      <c r="N1005" s="6"/>
      <c r="O1005" s="7" t="s">
        <v>52</v>
      </c>
    </row>
    <row r="1006" spans="8:15" ht="29" x14ac:dyDescent="0.35">
      <c r="H1006" s="14" t="str">
        <f t="shared" si="16"/>
        <v xml:space="preserve">YesLithium_nickel_manganese_cobalt_oxideWith equipmentMultiple_cells </v>
      </c>
      <c r="I1006" s="3" t="s">
        <v>16</v>
      </c>
      <c r="J1006" s="2" t="s">
        <v>87</v>
      </c>
      <c r="K1006" s="3" t="s">
        <v>37</v>
      </c>
      <c r="L1006" s="3" t="s">
        <v>82</v>
      </c>
      <c r="M1006" s="3" t="str">
        <f>IF('Battery exemption sheet'!$P$31&gt;0,'Battery exemption sheet'!$P$31," ")</f>
        <v xml:space="preserve"> </v>
      </c>
      <c r="N1006" s="6"/>
      <c r="O1006" s="7" t="s">
        <v>52</v>
      </c>
    </row>
    <row r="1007" spans="8:15" ht="29" x14ac:dyDescent="0.35">
      <c r="H1007" s="14" t="str">
        <f t="shared" si="16"/>
        <v xml:space="preserve">YesLithium_nickel_manganese_cobalt_oxideStandaloneMultiple_cells </v>
      </c>
      <c r="I1007" s="3" t="s">
        <v>16</v>
      </c>
      <c r="J1007" s="2" t="s">
        <v>87</v>
      </c>
      <c r="K1007" s="3" t="s">
        <v>9</v>
      </c>
      <c r="L1007" s="3" t="s">
        <v>82</v>
      </c>
      <c r="M1007" s="3" t="str">
        <f>IF('Battery exemption sheet'!$P$31&gt;0,'Battery exemption sheet'!$P$31," ")</f>
        <v xml:space="preserve"> </v>
      </c>
      <c r="N1007" s="6"/>
      <c r="O1007" s="7" t="s">
        <v>52</v>
      </c>
    </row>
    <row r="1008" spans="8:15" x14ac:dyDescent="0.35">
      <c r="H1008" s="14" t="str">
        <f t="shared" si="16"/>
        <v xml:space="preserve">YesLithium_iron_phosphateIn equipmentMultiple_cells </v>
      </c>
      <c r="I1008" s="3" t="s">
        <v>16</v>
      </c>
      <c r="J1008" s="2" t="s">
        <v>86</v>
      </c>
      <c r="K1008" s="3" t="s">
        <v>35</v>
      </c>
      <c r="L1008" s="3" t="s">
        <v>82</v>
      </c>
      <c r="M1008" s="3" t="str">
        <f>IF('Battery exemption sheet'!$P$31&gt;0,'Battery exemption sheet'!$P$31," ")</f>
        <v xml:space="preserve"> </v>
      </c>
      <c r="N1008" s="6"/>
      <c r="O1008" s="7" t="s">
        <v>52</v>
      </c>
    </row>
    <row r="1009" spans="8:15" x14ac:dyDescent="0.35">
      <c r="H1009" s="14" t="str">
        <f t="shared" si="16"/>
        <v xml:space="preserve">YesLithium_iron_phosphateWith equipmentMultiple_cells </v>
      </c>
      <c r="I1009" s="3" t="s">
        <v>16</v>
      </c>
      <c r="J1009" s="2" t="s">
        <v>86</v>
      </c>
      <c r="K1009" s="3" t="s">
        <v>37</v>
      </c>
      <c r="L1009" s="3" t="s">
        <v>82</v>
      </c>
      <c r="M1009" s="3" t="str">
        <f>IF('Battery exemption sheet'!$P$31&gt;0,'Battery exemption sheet'!$P$31," ")</f>
        <v xml:space="preserve"> </v>
      </c>
      <c r="N1009" s="6"/>
      <c r="O1009" s="7" t="s">
        <v>52</v>
      </c>
    </row>
    <row r="1010" spans="8:15" x14ac:dyDescent="0.35">
      <c r="H1010" s="14" t="str">
        <f t="shared" si="16"/>
        <v xml:space="preserve">YesLithium_iron_phosphateStandaloneMultiple_cells </v>
      </c>
      <c r="I1010" s="3" t="s">
        <v>16</v>
      </c>
      <c r="J1010" s="2" t="s">
        <v>86</v>
      </c>
      <c r="K1010" s="3" t="s">
        <v>9</v>
      </c>
      <c r="L1010" s="3" t="s">
        <v>82</v>
      </c>
      <c r="M1010" s="3" t="str">
        <f>IF('Battery exemption sheet'!$P$31&gt;0,'Battery exemption sheet'!$P$31," ")</f>
        <v xml:space="preserve"> </v>
      </c>
      <c r="N1010" s="6"/>
      <c r="O1010" s="7" t="s">
        <v>52</v>
      </c>
    </row>
    <row r="1011" spans="8:15" x14ac:dyDescent="0.35">
      <c r="H1011" s="14" t="str">
        <f t="shared" si="16"/>
        <v xml:space="preserve">YesLithium_titanateIn equipmentMultiple_cells </v>
      </c>
      <c r="I1011" s="3" t="s">
        <v>16</v>
      </c>
      <c r="J1011" s="2" t="s">
        <v>88</v>
      </c>
      <c r="K1011" s="3" t="s">
        <v>35</v>
      </c>
      <c r="L1011" s="3" t="s">
        <v>82</v>
      </c>
      <c r="M1011" s="3" t="str">
        <f>IF('Battery exemption sheet'!$P$31&gt;0,'Battery exemption sheet'!$P$31," ")</f>
        <v xml:space="preserve"> </v>
      </c>
      <c r="N1011" s="6"/>
      <c r="O1011" s="7" t="s">
        <v>52</v>
      </c>
    </row>
    <row r="1012" spans="8:15" x14ac:dyDescent="0.35">
      <c r="H1012" s="14" t="str">
        <f t="shared" si="16"/>
        <v xml:space="preserve">YesLithium_titanateWith equipmentMultiple_cells </v>
      </c>
      <c r="I1012" s="3" t="s">
        <v>16</v>
      </c>
      <c r="J1012" s="2" t="s">
        <v>88</v>
      </c>
      <c r="K1012" s="3" t="s">
        <v>37</v>
      </c>
      <c r="L1012" s="3" t="s">
        <v>82</v>
      </c>
      <c r="M1012" s="3" t="str">
        <f>IF('Battery exemption sheet'!$P$31&gt;0,'Battery exemption sheet'!$P$31," ")</f>
        <v xml:space="preserve"> </v>
      </c>
      <c r="N1012" s="6"/>
      <c r="O1012" s="7" t="s">
        <v>52</v>
      </c>
    </row>
    <row r="1013" spans="8:15" x14ac:dyDescent="0.35">
      <c r="H1013" s="14" t="str">
        <f t="shared" si="16"/>
        <v xml:space="preserve">YesLithium_titanateStandaloneMultiple_cells </v>
      </c>
      <c r="I1013" s="3" t="s">
        <v>16</v>
      </c>
      <c r="J1013" s="2" t="s">
        <v>88</v>
      </c>
      <c r="K1013" s="3" t="s">
        <v>9</v>
      </c>
      <c r="L1013" s="3" t="s">
        <v>82</v>
      </c>
      <c r="M1013" s="3" t="str">
        <f>IF('Battery exemption sheet'!$P$31&gt;0,'Battery exemption sheet'!$P$31," ")</f>
        <v xml:space="preserve"> </v>
      </c>
      <c r="N1013" s="6"/>
      <c r="O1013" s="7" t="s">
        <v>52</v>
      </c>
    </row>
    <row r="1014" spans="8:15" x14ac:dyDescent="0.35">
      <c r="H1014" s="14" t="str">
        <f t="shared" si="16"/>
        <v xml:space="preserve">Yes_18650_In equipmentMultiple_cells </v>
      </c>
      <c r="I1014" s="3" t="s">
        <v>16</v>
      </c>
      <c r="J1014" s="3" t="s">
        <v>78</v>
      </c>
      <c r="K1014" s="3" t="s">
        <v>35</v>
      </c>
      <c r="L1014" s="3" t="s">
        <v>82</v>
      </c>
      <c r="M1014" s="3" t="str">
        <f>IF('Battery exemption sheet'!$P$31&gt;0,'Battery exemption sheet'!$P$31," ")</f>
        <v xml:space="preserve"> </v>
      </c>
      <c r="N1014" s="6"/>
      <c r="O1014" s="7" t="s">
        <v>52</v>
      </c>
    </row>
    <row r="1015" spans="8:15" x14ac:dyDescent="0.35">
      <c r="H1015" s="14" t="str">
        <f t="shared" si="16"/>
        <v xml:space="preserve">Yes_18650_With equipmentMultiple_cells </v>
      </c>
      <c r="I1015" s="3" t="s">
        <v>16</v>
      </c>
      <c r="J1015" s="3" t="s">
        <v>78</v>
      </c>
      <c r="K1015" s="3" t="s">
        <v>37</v>
      </c>
      <c r="L1015" s="3" t="s">
        <v>82</v>
      </c>
      <c r="M1015" s="3" t="str">
        <f>IF('Battery exemption sheet'!$P$31&gt;0,'Battery exemption sheet'!$P$31," ")</f>
        <v xml:space="preserve"> </v>
      </c>
      <c r="N1015" s="6"/>
      <c r="O1015" s="7" t="s">
        <v>52</v>
      </c>
    </row>
    <row r="1016" spans="8:15" x14ac:dyDescent="0.35">
      <c r="H1016" s="14" t="str">
        <f t="shared" si="16"/>
        <v xml:space="preserve">Yes_18650_StandaloneMultiple_cells </v>
      </c>
      <c r="I1016" s="3" t="s">
        <v>16</v>
      </c>
      <c r="J1016" s="3" t="s">
        <v>78</v>
      </c>
      <c r="K1016" s="3" t="s">
        <v>9</v>
      </c>
      <c r="L1016" s="3" t="s">
        <v>82</v>
      </c>
      <c r="M1016" s="3" t="str">
        <f>IF('Battery exemption sheet'!$P$31&gt;0,'Battery exemption sheet'!$P$31," ")</f>
        <v xml:space="preserve"> </v>
      </c>
      <c r="N1016" s="6"/>
      <c r="O1016" s="7" t="s">
        <v>52</v>
      </c>
    </row>
    <row r="1017" spans="8:15" x14ac:dyDescent="0.35">
      <c r="H1017" s="14" t="str">
        <f t="shared" si="16"/>
        <v xml:space="preserve">YesLithium_IonIn equipmentMultiple_cells </v>
      </c>
      <c r="I1017" s="3" t="s">
        <v>16</v>
      </c>
      <c r="J1017" s="2" t="s">
        <v>79</v>
      </c>
      <c r="K1017" s="3" t="s">
        <v>35</v>
      </c>
      <c r="L1017" s="3" t="s">
        <v>82</v>
      </c>
      <c r="M1017" s="3" t="str">
        <f>IF('Battery exemption sheet'!$P$32&gt;0,'Battery exemption sheet'!$P$32," ")</f>
        <v xml:space="preserve"> </v>
      </c>
      <c r="N1017" s="6"/>
      <c r="O1017" s="7" t="s">
        <v>52</v>
      </c>
    </row>
    <row r="1018" spans="8:15" x14ac:dyDescent="0.35">
      <c r="H1018" s="14" t="str">
        <f t="shared" si="16"/>
        <v xml:space="preserve">YesLithium_IonWith equipmentMultiple_cells </v>
      </c>
      <c r="I1018" s="3" t="s">
        <v>16</v>
      </c>
      <c r="J1018" s="2" t="s">
        <v>79</v>
      </c>
      <c r="K1018" s="3" t="s">
        <v>37</v>
      </c>
      <c r="L1018" s="3" t="s">
        <v>82</v>
      </c>
      <c r="M1018" s="3" t="str">
        <f>IF('Battery exemption sheet'!$P$32&gt;0,'Battery exemption sheet'!$P$32," ")</f>
        <v xml:space="preserve"> </v>
      </c>
      <c r="N1018" s="6"/>
      <c r="O1018" s="7" t="s">
        <v>52</v>
      </c>
    </row>
    <row r="1019" spans="8:15" x14ac:dyDescent="0.35">
      <c r="H1019" s="14" t="str">
        <f t="shared" si="16"/>
        <v xml:space="preserve">YesLithium_IonStandaloneMultiple_cells </v>
      </c>
      <c r="I1019" s="3" t="s">
        <v>16</v>
      </c>
      <c r="J1019" s="2" t="s">
        <v>79</v>
      </c>
      <c r="K1019" s="3" t="s">
        <v>9</v>
      </c>
      <c r="L1019" s="3" t="s">
        <v>82</v>
      </c>
      <c r="M1019" s="3" t="str">
        <f>IF('Battery exemption sheet'!$P$32&gt;0,'Battery exemption sheet'!$P$32," ")</f>
        <v xml:space="preserve"> </v>
      </c>
      <c r="N1019" s="6"/>
      <c r="O1019" s="7" t="s">
        <v>52</v>
      </c>
    </row>
    <row r="1020" spans="8:15" x14ac:dyDescent="0.35">
      <c r="H1020" s="14" t="str">
        <f t="shared" si="16"/>
        <v xml:space="preserve">YesLithium_PolymerIn equipmentMultiple_cells </v>
      </c>
      <c r="I1020" s="3" t="s">
        <v>16</v>
      </c>
      <c r="J1020" s="2" t="s">
        <v>85</v>
      </c>
      <c r="K1020" s="3" t="s">
        <v>35</v>
      </c>
      <c r="L1020" s="3" t="s">
        <v>82</v>
      </c>
      <c r="M1020" s="3" t="str">
        <f>IF('Battery exemption sheet'!$P$32&gt;0,'Battery exemption sheet'!$P$32," ")</f>
        <v xml:space="preserve"> </v>
      </c>
      <c r="N1020" s="6"/>
      <c r="O1020" s="7" t="s">
        <v>52</v>
      </c>
    </row>
    <row r="1021" spans="8:15" x14ac:dyDescent="0.35">
      <c r="H1021" s="14" t="str">
        <f t="shared" si="16"/>
        <v xml:space="preserve">YesLithium_PolymerWith equipmentMultiple_cells </v>
      </c>
      <c r="I1021" s="3" t="s">
        <v>16</v>
      </c>
      <c r="J1021" s="2" t="s">
        <v>85</v>
      </c>
      <c r="K1021" s="3" t="s">
        <v>37</v>
      </c>
      <c r="L1021" s="3" t="s">
        <v>82</v>
      </c>
      <c r="M1021" s="3" t="str">
        <f>IF('Battery exemption sheet'!$P$32&gt;0,'Battery exemption sheet'!$P$32," ")</f>
        <v xml:space="preserve"> </v>
      </c>
      <c r="N1021" s="6"/>
      <c r="O1021" s="7" t="s">
        <v>52</v>
      </c>
    </row>
    <row r="1022" spans="8:15" x14ac:dyDescent="0.35">
      <c r="H1022" s="14" t="str">
        <f t="shared" si="16"/>
        <v xml:space="preserve">YesLithium_PolymerStandaloneMultiple_cells </v>
      </c>
      <c r="I1022" s="3" t="s">
        <v>16</v>
      </c>
      <c r="J1022" s="2" t="s">
        <v>85</v>
      </c>
      <c r="K1022" s="3" t="s">
        <v>9</v>
      </c>
      <c r="L1022" s="3" t="s">
        <v>82</v>
      </c>
      <c r="M1022" s="3" t="str">
        <f>IF('Battery exemption sheet'!$P$32&gt;0,'Battery exemption sheet'!$P$32," ")</f>
        <v xml:space="preserve"> </v>
      </c>
      <c r="N1022" s="6"/>
      <c r="O1022" s="7" t="s">
        <v>52</v>
      </c>
    </row>
    <row r="1023" spans="8:15" x14ac:dyDescent="0.35">
      <c r="H1023" s="14" t="str">
        <f t="shared" si="16"/>
        <v xml:space="preserve">YesLithium_cobalt_oxideIn equipmentMultiple_cells </v>
      </c>
      <c r="I1023" s="3" t="s">
        <v>16</v>
      </c>
      <c r="J1023" s="2" t="s">
        <v>84</v>
      </c>
      <c r="K1023" s="3" t="s">
        <v>35</v>
      </c>
      <c r="L1023" s="3" t="s">
        <v>82</v>
      </c>
      <c r="M1023" s="3" t="str">
        <f>IF('Battery exemption sheet'!$P$32&gt;0,'Battery exemption sheet'!$P$32," ")</f>
        <v xml:space="preserve"> </v>
      </c>
      <c r="N1023" s="6"/>
      <c r="O1023" s="7" t="s">
        <v>52</v>
      </c>
    </row>
    <row r="1024" spans="8:15" x14ac:dyDescent="0.35">
      <c r="H1024" s="14" t="str">
        <f t="shared" si="16"/>
        <v xml:space="preserve">YesLithium_cobalt_oxideWith equipmentMultiple_cells </v>
      </c>
      <c r="I1024" s="3" t="s">
        <v>16</v>
      </c>
      <c r="J1024" s="2" t="s">
        <v>84</v>
      </c>
      <c r="K1024" s="3" t="s">
        <v>37</v>
      </c>
      <c r="L1024" s="3" t="s">
        <v>82</v>
      </c>
      <c r="M1024" s="3" t="str">
        <f>IF('Battery exemption sheet'!$P$32&gt;0,'Battery exemption sheet'!$P$32," ")</f>
        <v xml:space="preserve"> </v>
      </c>
      <c r="N1024" s="6"/>
      <c r="O1024" s="7" t="s">
        <v>52</v>
      </c>
    </row>
    <row r="1025" spans="8:15" x14ac:dyDescent="0.35">
      <c r="H1025" s="14" t="str">
        <f t="shared" si="16"/>
        <v xml:space="preserve">YesLithium_cobalt_oxideStandaloneMultiple_cells </v>
      </c>
      <c r="I1025" s="3" t="s">
        <v>16</v>
      </c>
      <c r="J1025" s="2" t="s">
        <v>84</v>
      </c>
      <c r="K1025" s="3" t="s">
        <v>9</v>
      </c>
      <c r="L1025" s="3" t="s">
        <v>82</v>
      </c>
      <c r="M1025" s="3" t="str">
        <f>IF('Battery exemption sheet'!$P$32&gt;0,'Battery exemption sheet'!$P$32," ")</f>
        <v xml:space="preserve"> </v>
      </c>
      <c r="N1025" s="6"/>
      <c r="O1025" s="7" t="s">
        <v>52</v>
      </c>
    </row>
    <row r="1026" spans="8:15" ht="29" x14ac:dyDescent="0.35">
      <c r="H1026" s="14" t="str">
        <f t="shared" si="16"/>
        <v xml:space="preserve">YesLithium_nickel_manganese_cobalt_oxideIn equipmentMultiple_cells </v>
      </c>
      <c r="I1026" s="3" t="s">
        <v>16</v>
      </c>
      <c r="J1026" s="2" t="s">
        <v>87</v>
      </c>
      <c r="K1026" s="3" t="s">
        <v>35</v>
      </c>
      <c r="L1026" s="3" t="s">
        <v>82</v>
      </c>
      <c r="M1026" s="3" t="str">
        <f>IF('Battery exemption sheet'!$P$32&gt;0,'Battery exemption sheet'!$P$32," ")</f>
        <v xml:space="preserve"> </v>
      </c>
      <c r="N1026" s="6"/>
      <c r="O1026" s="7" t="s">
        <v>52</v>
      </c>
    </row>
    <row r="1027" spans="8:15" ht="29" x14ac:dyDescent="0.35">
      <c r="H1027" s="14" t="str">
        <f t="shared" si="16"/>
        <v xml:space="preserve">YesLithium_nickel_manganese_cobalt_oxideWith equipmentMultiple_cells </v>
      </c>
      <c r="I1027" s="3" t="s">
        <v>16</v>
      </c>
      <c r="J1027" s="2" t="s">
        <v>87</v>
      </c>
      <c r="K1027" s="3" t="s">
        <v>37</v>
      </c>
      <c r="L1027" s="3" t="s">
        <v>82</v>
      </c>
      <c r="M1027" s="3" t="str">
        <f>IF('Battery exemption sheet'!$P$32&gt;0,'Battery exemption sheet'!$P$32," ")</f>
        <v xml:space="preserve"> </v>
      </c>
      <c r="N1027" s="6"/>
      <c r="O1027" s="7" t="s">
        <v>52</v>
      </c>
    </row>
    <row r="1028" spans="8:15" ht="29" x14ac:dyDescent="0.35">
      <c r="H1028" s="14" t="str">
        <f t="shared" si="16"/>
        <v xml:space="preserve">YesLithium_nickel_manganese_cobalt_oxideStandaloneMultiple_cells </v>
      </c>
      <c r="I1028" s="3" t="s">
        <v>16</v>
      </c>
      <c r="J1028" s="2" t="s">
        <v>87</v>
      </c>
      <c r="K1028" s="3" t="s">
        <v>9</v>
      </c>
      <c r="L1028" s="3" t="s">
        <v>82</v>
      </c>
      <c r="M1028" s="3" t="str">
        <f>IF('Battery exemption sheet'!$P$32&gt;0,'Battery exemption sheet'!$P$32," ")</f>
        <v xml:space="preserve"> </v>
      </c>
      <c r="N1028" s="6"/>
      <c r="O1028" s="7" t="s">
        <v>52</v>
      </c>
    </row>
    <row r="1029" spans="8:15" x14ac:dyDescent="0.35">
      <c r="H1029" s="14" t="str">
        <f t="shared" si="16"/>
        <v xml:space="preserve">YesLithium_iron_phosphateIn equipmentMultiple_cells </v>
      </c>
      <c r="I1029" s="3" t="s">
        <v>16</v>
      </c>
      <c r="J1029" s="2" t="s">
        <v>86</v>
      </c>
      <c r="K1029" s="3" t="s">
        <v>35</v>
      </c>
      <c r="L1029" s="3" t="s">
        <v>82</v>
      </c>
      <c r="M1029" s="3" t="str">
        <f>IF('Battery exemption sheet'!$P$32&gt;0,'Battery exemption sheet'!$P$32," ")</f>
        <v xml:space="preserve"> </v>
      </c>
      <c r="N1029" s="6"/>
      <c r="O1029" s="7" t="s">
        <v>52</v>
      </c>
    </row>
    <row r="1030" spans="8:15" x14ac:dyDescent="0.35">
      <c r="H1030" s="14" t="str">
        <f t="shared" si="16"/>
        <v xml:space="preserve">YesLithium_iron_phosphateWith equipmentMultiple_cells </v>
      </c>
      <c r="I1030" s="3" t="s">
        <v>16</v>
      </c>
      <c r="J1030" s="2" t="s">
        <v>86</v>
      </c>
      <c r="K1030" s="3" t="s">
        <v>37</v>
      </c>
      <c r="L1030" s="3" t="s">
        <v>82</v>
      </c>
      <c r="M1030" s="3" t="str">
        <f>IF('Battery exemption sheet'!$P$32&gt;0,'Battery exemption sheet'!$P$32," ")</f>
        <v xml:space="preserve"> </v>
      </c>
      <c r="N1030" s="6"/>
      <c r="O1030" s="7" t="s">
        <v>52</v>
      </c>
    </row>
    <row r="1031" spans="8:15" x14ac:dyDescent="0.35">
      <c r="H1031" s="14" t="str">
        <f t="shared" si="16"/>
        <v xml:space="preserve">YesLithium_iron_phosphateStandaloneMultiple_cells </v>
      </c>
      <c r="I1031" s="3" t="s">
        <v>16</v>
      </c>
      <c r="J1031" s="2" t="s">
        <v>86</v>
      </c>
      <c r="K1031" s="3" t="s">
        <v>9</v>
      </c>
      <c r="L1031" s="3" t="s">
        <v>82</v>
      </c>
      <c r="M1031" s="3" t="str">
        <f>IF('Battery exemption sheet'!$P$32&gt;0,'Battery exemption sheet'!$P$32," ")</f>
        <v xml:space="preserve"> </v>
      </c>
      <c r="N1031" s="6"/>
      <c r="O1031" s="7" t="s">
        <v>52</v>
      </c>
    </row>
    <row r="1032" spans="8:15" x14ac:dyDescent="0.35">
      <c r="H1032" s="14" t="str">
        <f t="shared" si="16"/>
        <v xml:space="preserve">YesLithium_titanateIn equipmentMultiple_cells </v>
      </c>
      <c r="I1032" s="3" t="s">
        <v>16</v>
      </c>
      <c r="J1032" s="2" t="s">
        <v>88</v>
      </c>
      <c r="K1032" s="3" t="s">
        <v>35</v>
      </c>
      <c r="L1032" s="3" t="s">
        <v>82</v>
      </c>
      <c r="M1032" s="3" t="str">
        <f>IF('Battery exemption sheet'!$P$32&gt;0,'Battery exemption sheet'!$P$32," ")</f>
        <v xml:space="preserve"> </v>
      </c>
      <c r="N1032" s="6"/>
      <c r="O1032" s="7" t="s">
        <v>52</v>
      </c>
    </row>
    <row r="1033" spans="8:15" x14ac:dyDescent="0.35">
      <c r="H1033" s="14" t="str">
        <f t="shared" si="16"/>
        <v xml:space="preserve">YesLithium_titanateWith equipmentMultiple_cells </v>
      </c>
      <c r="I1033" s="3" t="s">
        <v>16</v>
      </c>
      <c r="J1033" s="2" t="s">
        <v>88</v>
      </c>
      <c r="K1033" s="3" t="s">
        <v>37</v>
      </c>
      <c r="L1033" s="3" t="s">
        <v>82</v>
      </c>
      <c r="M1033" s="3" t="str">
        <f>IF('Battery exemption sheet'!$P$32&gt;0,'Battery exemption sheet'!$P$32," ")</f>
        <v xml:space="preserve"> </v>
      </c>
      <c r="N1033" s="6"/>
      <c r="O1033" s="7" t="s">
        <v>52</v>
      </c>
    </row>
    <row r="1034" spans="8:15" x14ac:dyDescent="0.35">
      <c r="H1034" s="14" t="str">
        <f t="shared" si="16"/>
        <v xml:space="preserve">YesLithium_titanateStandaloneMultiple_cells </v>
      </c>
      <c r="I1034" s="3" t="s">
        <v>16</v>
      </c>
      <c r="J1034" s="2" t="s">
        <v>88</v>
      </c>
      <c r="K1034" s="3" t="s">
        <v>9</v>
      </c>
      <c r="L1034" s="3" t="s">
        <v>82</v>
      </c>
      <c r="M1034" s="3" t="str">
        <f>IF('Battery exemption sheet'!$P$32&gt;0,'Battery exemption sheet'!$P$32," ")</f>
        <v xml:space="preserve"> </v>
      </c>
      <c r="N1034" s="6"/>
      <c r="O1034" s="7" t="s">
        <v>52</v>
      </c>
    </row>
    <row r="1035" spans="8:15" x14ac:dyDescent="0.35">
      <c r="H1035" s="14" t="str">
        <f t="shared" si="16"/>
        <v xml:space="preserve">Yes_18650_In equipmentMultiple_cells </v>
      </c>
      <c r="I1035" s="3" t="s">
        <v>16</v>
      </c>
      <c r="J1035" s="3" t="s">
        <v>78</v>
      </c>
      <c r="K1035" s="3" t="s">
        <v>35</v>
      </c>
      <c r="L1035" s="3" t="s">
        <v>82</v>
      </c>
      <c r="M1035" s="3" t="str">
        <f>IF('Battery exemption sheet'!$P$32&gt;0,'Battery exemption sheet'!$P$32," ")</f>
        <v xml:space="preserve"> </v>
      </c>
      <c r="N1035" s="6"/>
      <c r="O1035" s="7" t="s">
        <v>52</v>
      </c>
    </row>
    <row r="1036" spans="8:15" x14ac:dyDescent="0.35">
      <c r="H1036" s="14" t="str">
        <f t="shared" si="16"/>
        <v xml:space="preserve">Yes_18650_With equipmentMultiple_cells </v>
      </c>
      <c r="I1036" s="3" t="s">
        <v>16</v>
      </c>
      <c r="J1036" s="3" t="s">
        <v>78</v>
      </c>
      <c r="K1036" s="3" t="s">
        <v>37</v>
      </c>
      <c r="L1036" s="3" t="s">
        <v>82</v>
      </c>
      <c r="M1036" s="3" t="str">
        <f>IF('Battery exemption sheet'!$P$32&gt;0,'Battery exemption sheet'!$P$32," ")</f>
        <v xml:space="preserve"> </v>
      </c>
      <c r="N1036" s="6"/>
      <c r="O1036" s="7" t="s">
        <v>52</v>
      </c>
    </row>
    <row r="1037" spans="8:15" x14ac:dyDescent="0.35">
      <c r="H1037" s="14" t="str">
        <f t="shared" si="16"/>
        <v xml:space="preserve">Yes_18650_StandaloneMultiple_cells </v>
      </c>
      <c r="I1037" s="3" t="s">
        <v>16</v>
      </c>
      <c r="J1037" s="3" t="s">
        <v>78</v>
      </c>
      <c r="K1037" s="3" t="s">
        <v>9</v>
      </c>
      <c r="L1037" s="3" t="s">
        <v>82</v>
      </c>
      <c r="M1037" s="3" t="str">
        <f>IF('Battery exemption sheet'!$P$32&gt;0,'Battery exemption sheet'!$P$32," ")</f>
        <v xml:space="preserve"> </v>
      </c>
      <c r="N1037" s="6"/>
      <c r="O1037" s="7" t="s">
        <v>52</v>
      </c>
    </row>
    <row r="1038" spans="8:15" x14ac:dyDescent="0.35">
      <c r="H1038" s="14" t="str">
        <f t="shared" si="16"/>
        <v xml:space="preserve">YesLithium_IonIn equipmentMultiple_cells </v>
      </c>
      <c r="I1038" s="3" t="s">
        <v>16</v>
      </c>
      <c r="J1038" s="2" t="s">
        <v>79</v>
      </c>
      <c r="K1038" s="3" t="s">
        <v>35</v>
      </c>
      <c r="L1038" s="3" t="s">
        <v>82</v>
      </c>
      <c r="M1038" s="3" t="str">
        <f>IF('Battery exemption sheet'!$P$13&gt;0,'Battery exemption sheet'!$P$13," ")</f>
        <v xml:space="preserve"> </v>
      </c>
      <c r="N1038" s="6"/>
      <c r="O1038" s="7" t="s">
        <v>52</v>
      </c>
    </row>
    <row r="1039" spans="8:15" x14ac:dyDescent="0.35">
      <c r="H1039" s="14" t="str">
        <f t="shared" si="16"/>
        <v xml:space="preserve">YesLithium_IonWith equipmentMultiple_cells </v>
      </c>
      <c r="I1039" s="3" t="s">
        <v>16</v>
      </c>
      <c r="J1039" s="2" t="s">
        <v>79</v>
      </c>
      <c r="K1039" s="3" t="s">
        <v>37</v>
      </c>
      <c r="L1039" s="3" t="s">
        <v>82</v>
      </c>
      <c r="M1039" s="3" t="str">
        <f>IF('Battery exemption sheet'!$P$13&gt;0,'Battery exemption sheet'!$P$13," ")</f>
        <v xml:space="preserve"> </v>
      </c>
      <c r="N1039" s="6"/>
      <c r="O1039" s="7" t="s">
        <v>52</v>
      </c>
    </row>
    <row r="1040" spans="8:15" x14ac:dyDescent="0.35">
      <c r="H1040" s="14" t="str">
        <f t="shared" si="16"/>
        <v xml:space="preserve">YesLithium_IonStandaloneMultiple_cells </v>
      </c>
      <c r="I1040" s="3" t="s">
        <v>16</v>
      </c>
      <c r="J1040" s="2" t="s">
        <v>79</v>
      </c>
      <c r="K1040" s="3" t="s">
        <v>9</v>
      </c>
      <c r="L1040" s="3" t="s">
        <v>82</v>
      </c>
      <c r="M1040" s="3" t="str">
        <f>IF('Battery exemption sheet'!$P$13&gt;0,'Battery exemption sheet'!$P$13," ")</f>
        <v xml:space="preserve"> </v>
      </c>
      <c r="N1040" s="6"/>
      <c r="O1040" s="7" t="s">
        <v>52</v>
      </c>
    </row>
    <row r="1041" spans="8:15" x14ac:dyDescent="0.35">
      <c r="H1041" s="14" t="str">
        <f t="shared" si="16"/>
        <v xml:space="preserve">YesLithium_PolymerIn equipmentMultiple_cells </v>
      </c>
      <c r="I1041" s="3" t="s">
        <v>16</v>
      </c>
      <c r="J1041" s="2" t="s">
        <v>85</v>
      </c>
      <c r="K1041" s="3" t="s">
        <v>35</v>
      </c>
      <c r="L1041" s="3" t="s">
        <v>82</v>
      </c>
      <c r="M1041" s="3" t="str">
        <f>IF('Battery exemption sheet'!$P$13&gt;0,'Battery exemption sheet'!$P$13," ")</f>
        <v xml:space="preserve"> </v>
      </c>
      <c r="N1041" s="6"/>
      <c r="O1041" s="7" t="s">
        <v>52</v>
      </c>
    </row>
    <row r="1042" spans="8:15" x14ac:dyDescent="0.35">
      <c r="H1042" s="14" t="str">
        <f t="shared" si="16"/>
        <v xml:space="preserve">YesLithium_PolymerWith equipmentMultiple_cells </v>
      </c>
      <c r="I1042" s="3" t="s">
        <v>16</v>
      </c>
      <c r="J1042" s="2" t="s">
        <v>85</v>
      </c>
      <c r="K1042" s="3" t="s">
        <v>37</v>
      </c>
      <c r="L1042" s="3" t="s">
        <v>82</v>
      </c>
      <c r="M1042" s="3" t="str">
        <f>IF('Battery exemption sheet'!$P$13&gt;0,'Battery exemption sheet'!$P$13," ")</f>
        <v xml:space="preserve"> </v>
      </c>
      <c r="N1042" s="6"/>
      <c r="O1042" s="7" t="s">
        <v>52</v>
      </c>
    </row>
    <row r="1043" spans="8:15" x14ac:dyDescent="0.35">
      <c r="H1043" s="14" t="str">
        <f t="shared" si="16"/>
        <v xml:space="preserve">YesLithium_PolymerStandaloneMultiple_cells </v>
      </c>
      <c r="I1043" s="3" t="s">
        <v>16</v>
      </c>
      <c r="J1043" s="2" t="s">
        <v>85</v>
      </c>
      <c r="K1043" s="3" t="s">
        <v>9</v>
      </c>
      <c r="L1043" s="3" t="s">
        <v>82</v>
      </c>
      <c r="M1043" s="3" t="str">
        <f>IF('Battery exemption sheet'!$P$13&gt;0,'Battery exemption sheet'!$P$13," ")</f>
        <v xml:space="preserve"> </v>
      </c>
      <c r="N1043" s="6"/>
      <c r="O1043" s="7" t="s">
        <v>52</v>
      </c>
    </row>
    <row r="1044" spans="8:15" x14ac:dyDescent="0.35">
      <c r="H1044" s="14" t="str">
        <f t="shared" si="16"/>
        <v xml:space="preserve">YesLithium_cobalt_oxideIn equipmentMultiple_cells </v>
      </c>
      <c r="I1044" s="3" t="s">
        <v>16</v>
      </c>
      <c r="J1044" s="2" t="s">
        <v>84</v>
      </c>
      <c r="K1044" s="3" t="s">
        <v>35</v>
      </c>
      <c r="L1044" s="3" t="s">
        <v>82</v>
      </c>
      <c r="M1044" s="3" t="str">
        <f>IF('Battery exemption sheet'!$P$13&gt;0,'Battery exemption sheet'!$P$13," ")</f>
        <v xml:space="preserve"> </v>
      </c>
      <c r="N1044" s="6"/>
      <c r="O1044" s="7" t="s">
        <v>52</v>
      </c>
    </row>
    <row r="1045" spans="8:15" x14ac:dyDescent="0.35">
      <c r="H1045" s="14" t="str">
        <f t="shared" si="16"/>
        <v xml:space="preserve">YesLithium_cobalt_oxideWith equipmentMultiple_cells </v>
      </c>
      <c r="I1045" s="3" t="s">
        <v>16</v>
      </c>
      <c r="J1045" s="2" t="s">
        <v>84</v>
      </c>
      <c r="K1045" s="3" t="s">
        <v>37</v>
      </c>
      <c r="L1045" s="3" t="s">
        <v>82</v>
      </c>
      <c r="M1045" s="3" t="str">
        <f>IF('Battery exemption sheet'!$P$13&gt;0,'Battery exemption sheet'!$P$13," ")</f>
        <v xml:space="preserve"> </v>
      </c>
      <c r="N1045" s="6"/>
      <c r="O1045" s="7" t="s">
        <v>52</v>
      </c>
    </row>
    <row r="1046" spans="8:15" x14ac:dyDescent="0.35">
      <c r="H1046" s="14" t="str">
        <f t="shared" si="16"/>
        <v xml:space="preserve">YesLithium_cobalt_oxideStandaloneMultiple_cells </v>
      </c>
      <c r="I1046" s="3" t="s">
        <v>16</v>
      </c>
      <c r="J1046" s="2" t="s">
        <v>84</v>
      </c>
      <c r="K1046" s="3" t="s">
        <v>9</v>
      </c>
      <c r="L1046" s="3" t="s">
        <v>82</v>
      </c>
      <c r="M1046" s="3" t="str">
        <f>IF('Battery exemption sheet'!$P$13&gt;0,'Battery exemption sheet'!$P$13," ")</f>
        <v xml:space="preserve"> </v>
      </c>
      <c r="N1046" s="6"/>
      <c r="O1046" s="7" t="s">
        <v>52</v>
      </c>
    </row>
    <row r="1047" spans="8:15" ht="29" x14ac:dyDescent="0.35">
      <c r="H1047" s="14" t="str">
        <f t="shared" si="16"/>
        <v xml:space="preserve">YesLithium_nickel_manganese_cobalt_oxideIn equipmentMultiple_cells </v>
      </c>
      <c r="I1047" s="3" t="s">
        <v>16</v>
      </c>
      <c r="J1047" s="2" t="s">
        <v>87</v>
      </c>
      <c r="K1047" s="3" t="s">
        <v>35</v>
      </c>
      <c r="L1047" s="3" t="s">
        <v>82</v>
      </c>
      <c r="M1047" s="3" t="str">
        <f>IF('Battery exemption sheet'!$P$13&gt;0,'Battery exemption sheet'!$P$13," ")</f>
        <v xml:space="preserve"> </v>
      </c>
      <c r="N1047" s="6"/>
      <c r="O1047" s="7" t="s">
        <v>52</v>
      </c>
    </row>
    <row r="1048" spans="8:15" ht="29" x14ac:dyDescent="0.35">
      <c r="H1048" s="14" t="str">
        <f t="shared" si="16"/>
        <v xml:space="preserve">YesLithium_nickel_manganese_cobalt_oxideWith equipmentMultiple_cells </v>
      </c>
      <c r="I1048" s="3" t="s">
        <v>16</v>
      </c>
      <c r="J1048" s="2" t="s">
        <v>87</v>
      </c>
      <c r="K1048" s="3" t="s">
        <v>37</v>
      </c>
      <c r="L1048" s="3" t="s">
        <v>82</v>
      </c>
      <c r="M1048" s="3" t="str">
        <f>IF('Battery exemption sheet'!$P$13&gt;0,'Battery exemption sheet'!$P$13," ")</f>
        <v xml:space="preserve"> </v>
      </c>
      <c r="N1048" s="6"/>
      <c r="O1048" s="7" t="s">
        <v>52</v>
      </c>
    </row>
    <row r="1049" spans="8:15" ht="29" x14ac:dyDescent="0.35">
      <c r="H1049" s="14" t="str">
        <f t="shared" si="16"/>
        <v xml:space="preserve">YesLithium_nickel_manganese_cobalt_oxideStandaloneMultiple_cells </v>
      </c>
      <c r="I1049" s="3" t="s">
        <v>16</v>
      </c>
      <c r="J1049" s="2" t="s">
        <v>87</v>
      </c>
      <c r="K1049" s="3" t="s">
        <v>9</v>
      </c>
      <c r="L1049" s="3" t="s">
        <v>82</v>
      </c>
      <c r="M1049" s="3" t="str">
        <f>IF('Battery exemption sheet'!$P$13&gt;0,'Battery exemption sheet'!$P$13," ")</f>
        <v xml:space="preserve"> </v>
      </c>
      <c r="N1049" s="6"/>
      <c r="O1049" s="7" t="s">
        <v>52</v>
      </c>
    </row>
    <row r="1050" spans="8:15" x14ac:dyDescent="0.35">
      <c r="H1050" s="14" t="str">
        <f t="shared" si="16"/>
        <v xml:space="preserve">YesLithium_iron_phosphateIn equipmentMultiple_cells </v>
      </c>
      <c r="I1050" s="3" t="s">
        <v>16</v>
      </c>
      <c r="J1050" s="2" t="s">
        <v>86</v>
      </c>
      <c r="K1050" s="3" t="s">
        <v>35</v>
      </c>
      <c r="L1050" s="3" t="s">
        <v>82</v>
      </c>
      <c r="M1050" s="3" t="str">
        <f>IF('Battery exemption sheet'!$P$13&gt;0,'Battery exemption sheet'!$P$13," ")</f>
        <v xml:space="preserve"> </v>
      </c>
      <c r="N1050" s="6"/>
      <c r="O1050" s="7" t="s">
        <v>52</v>
      </c>
    </row>
    <row r="1051" spans="8:15" x14ac:dyDescent="0.35">
      <c r="H1051" s="14" t="str">
        <f t="shared" si="16"/>
        <v xml:space="preserve">YesLithium_iron_phosphateWith equipmentMultiple_cells </v>
      </c>
      <c r="I1051" s="3" t="s">
        <v>16</v>
      </c>
      <c r="J1051" s="2" t="s">
        <v>86</v>
      </c>
      <c r="K1051" s="3" t="s">
        <v>37</v>
      </c>
      <c r="L1051" s="3" t="s">
        <v>82</v>
      </c>
      <c r="M1051" s="3" t="str">
        <f>IF('Battery exemption sheet'!$P$13&gt;0,'Battery exemption sheet'!$P$13," ")</f>
        <v xml:space="preserve"> </v>
      </c>
      <c r="N1051" s="6"/>
      <c r="O1051" s="7" t="s">
        <v>52</v>
      </c>
    </row>
    <row r="1052" spans="8:15" x14ac:dyDescent="0.35">
      <c r="H1052" s="14" t="str">
        <f t="shared" si="16"/>
        <v xml:space="preserve">YesLithium_iron_phosphateStandaloneMultiple_cells </v>
      </c>
      <c r="I1052" s="3" t="s">
        <v>16</v>
      </c>
      <c r="J1052" s="2" t="s">
        <v>86</v>
      </c>
      <c r="K1052" s="3" t="s">
        <v>9</v>
      </c>
      <c r="L1052" s="3" t="s">
        <v>82</v>
      </c>
      <c r="M1052" s="3" t="str">
        <f>IF('Battery exemption sheet'!$P$13&gt;0,'Battery exemption sheet'!$P$13," ")</f>
        <v xml:space="preserve"> </v>
      </c>
      <c r="N1052" s="6"/>
      <c r="O1052" s="7" t="s">
        <v>52</v>
      </c>
    </row>
    <row r="1053" spans="8:15" x14ac:dyDescent="0.35">
      <c r="H1053" s="14" t="str">
        <f t="shared" si="16"/>
        <v xml:space="preserve">YesLithium_titanateIn equipmentMultiple_cells </v>
      </c>
      <c r="I1053" s="3" t="s">
        <v>16</v>
      </c>
      <c r="J1053" s="2" t="s">
        <v>88</v>
      </c>
      <c r="K1053" s="3" t="s">
        <v>35</v>
      </c>
      <c r="L1053" s="3" t="s">
        <v>82</v>
      </c>
      <c r="M1053" s="3" t="str">
        <f>IF('Battery exemption sheet'!$P$13&gt;0,'Battery exemption sheet'!$P$13," ")</f>
        <v xml:space="preserve"> </v>
      </c>
      <c r="N1053" s="6"/>
      <c r="O1053" s="7" t="s">
        <v>52</v>
      </c>
    </row>
    <row r="1054" spans="8:15" x14ac:dyDescent="0.35">
      <c r="H1054" s="14" t="str">
        <f t="shared" si="16"/>
        <v xml:space="preserve">YesLithium_titanateWith equipmentMultiple_cells </v>
      </c>
      <c r="I1054" s="3" t="s">
        <v>16</v>
      </c>
      <c r="J1054" s="2" t="s">
        <v>88</v>
      </c>
      <c r="K1054" s="3" t="s">
        <v>37</v>
      </c>
      <c r="L1054" s="3" t="s">
        <v>82</v>
      </c>
      <c r="M1054" s="3" t="str">
        <f>IF('Battery exemption sheet'!$P$13&gt;0,'Battery exemption sheet'!$P$13," ")</f>
        <v xml:space="preserve"> </v>
      </c>
      <c r="N1054" s="6"/>
      <c r="O1054" s="7" t="s">
        <v>52</v>
      </c>
    </row>
    <row r="1055" spans="8:15" x14ac:dyDescent="0.35">
      <c r="H1055" s="14" t="str">
        <f t="shared" si="16"/>
        <v xml:space="preserve">YesLithium_titanateStandaloneMultiple_cells </v>
      </c>
      <c r="I1055" s="3" t="s">
        <v>16</v>
      </c>
      <c r="J1055" s="2" t="s">
        <v>88</v>
      </c>
      <c r="K1055" s="3" t="s">
        <v>9</v>
      </c>
      <c r="L1055" s="3" t="s">
        <v>82</v>
      </c>
      <c r="M1055" s="3" t="str">
        <f>IF('Battery exemption sheet'!$P$13&gt;0,'Battery exemption sheet'!$P$13," ")</f>
        <v xml:space="preserve"> </v>
      </c>
      <c r="N1055" s="6"/>
      <c r="O1055" s="7" t="s">
        <v>52</v>
      </c>
    </row>
    <row r="1056" spans="8:15" x14ac:dyDescent="0.35">
      <c r="H1056" s="14" t="str">
        <f t="shared" si="16"/>
        <v xml:space="preserve">Yes_18650_In equipmentMultiple_cells </v>
      </c>
      <c r="I1056" s="3" t="s">
        <v>16</v>
      </c>
      <c r="J1056" s="3" t="s">
        <v>78</v>
      </c>
      <c r="K1056" s="3" t="s">
        <v>35</v>
      </c>
      <c r="L1056" s="3" t="s">
        <v>82</v>
      </c>
      <c r="M1056" s="3" t="str">
        <f>IF('Battery exemption sheet'!$P$13&gt;0,'Battery exemption sheet'!$P$13," ")</f>
        <v xml:space="preserve"> </v>
      </c>
      <c r="N1056" s="6"/>
      <c r="O1056" s="7" t="s">
        <v>52</v>
      </c>
    </row>
    <row r="1057" spans="8:15" x14ac:dyDescent="0.35">
      <c r="H1057" s="14" t="str">
        <f t="shared" si="16"/>
        <v xml:space="preserve">Yes_18650_With equipmentMultiple_cells </v>
      </c>
      <c r="I1057" s="3" t="s">
        <v>16</v>
      </c>
      <c r="J1057" s="3" t="s">
        <v>78</v>
      </c>
      <c r="K1057" s="3" t="s">
        <v>37</v>
      </c>
      <c r="L1057" s="3" t="s">
        <v>82</v>
      </c>
      <c r="M1057" s="3" t="str">
        <f>IF('Battery exemption sheet'!$P$13&gt;0,'Battery exemption sheet'!$P$13," ")</f>
        <v xml:space="preserve"> </v>
      </c>
      <c r="N1057" s="6"/>
      <c r="O1057" s="7" t="s">
        <v>52</v>
      </c>
    </row>
    <row r="1058" spans="8:15" x14ac:dyDescent="0.35">
      <c r="H1058" s="14" t="str">
        <f t="shared" si="16"/>
        <v xml:space="preserve">Yes_18650_StandaloneMultiple_cells </v>
      </c>
      <c r="I1058" s="3" t="s">
        <v>16</v>
      </c>
      <c r="J1058" s="3" t="s">
        <v>78</v>
      </c>
      <c r="K1058" s="3" t="s">
        <v>9</v>
      </c>
      <c r="L1058" s="3" t="s">
        <v>82</v>
      </c>
      <c r="M1058" s="3" t="str">
        <f>IF('Battery exemption sheet'!$P$13&gt;0,'Battery exemption sheet'!$P$13," ")</f>
        <v xml:space="preserve"> </v>
      </c>
      <c r="N1058" s="6"/>
      <c r="O1058" s="7" t="s">
        <v>52</v>
      </c>
    </row>
    <row r="1059" spans="8:15" x14ac:dyDescent="0.35">
      <c r="H1059" s="14" t="str">
        <f t="shared" si="16"/>
        <v xml:space="preserve">YesLithium_IonIn equipmentSingle_cell </v>
      </c>
      <c r="I1059" s="3" t="s">
        <v>16</v>
      </c>
      <c r="J1059" s="2" t="s">
        <v>79</v>
      </c>
      <c r="K1059" s="3" t="s">
        <v>35</v>
      </c>
      <c r="L1059" s="3" t="s">
        <v>81</v>
      </c>
      <c r="M1059" s="3" t="str">
        <f>IF('Battery exemption sheet'!$P$13&gt;0,'Battery exemption sheet'!$P$13," ")</f>
        <v xml:space="preserve"> </v>
      </c>
      <c r="N1059" s="6"/>
      <c r="O1059" s="7" t="s">
        <v>52</v>
      </c>
    </row>
    <row r="1060" spans="8:15" x14ac:dyDescent="0.35">
      <c r="H1060" s="14" t="str">
        <f t="shared" si="16"/>
        <v xml:space="preserve">YesLithium_IonWith equipmentSingle_cell </v>
      </c>
      <c r="I1060" s="3" t="s">
        <v>16</v>
      </c>
      <c r="J1060" s="2" t="s">
        <v>79</v>
      </c>
      <c r="K1060" s="3" t="s">
        <v>37</v>
      </c>
      <c r="L1060" s="3" t="s">
        <v>81</v>
      </c>
      <c r="M1060" s="3" t="str">
        <f>IF('Battery exemption sheet'!$P$13&gt;0,'Battery exemption sheet'!$P$13," ")</f>
        <v xml:space="preserve"> </v>
      </c>
      <c r="N1060" s="6"/>
      <c r="O1060" s="7" t="s">
        <v>52</v>
      </c>
    </row>
    <row r="1061" spans="8:15" x14ac:dyDescent="0.35">
      <c r="H1061" s="14" t="str">
        <f t="shared" si="16"/>
        <v xml:space="preserve">YesLithium_IonStandaloneSingle_cell </v>
      </c>
      <c r="I1061" s="3" t="s">
        <v>16</v>
      </c>
      <c r="J1061" s="2" t="s">
        <v>79</v>
      </c>
      <c r="K1061" s="3" t="s">
        <v>9</v>
      </c>
      <c r="L1061" s="3" t="s">
        <v>81</v>
      </c>
      <c r="M1061" s="3" t="str">
        <f>IF('Battery exemption sheet'!$P$13&gt;0,'Battery exemption sheet'!$P$13," ")</f>
        <v xml:space="preserve"> </v>
      </c>
      <c r="N1061" s="6"/>
      <c r="O1061" s="7" t="s">
        <v>52</v>
      </c>
    </row>
    <row r="1062" spans="8:15" x14ac:dyDescent="0.35">
      <c r="H1062" s="14" t="str">
        <f t="shared" si="16"/>
        <v xml:space="preserve">YesLithium_PolymerIn equipmentSingle_cell </v>
      </c>
      <c r="I1062" s="3" t="s">
        <v>16</v>
      </c>
      <c r="J1062" s="2" t="s">
        <v>85</v>
      </c>
      <c r="K1062" s="3" t="s">
        <v>35</v>
      </c>
      <c r="L1062" s="3" t="s">
        <v>81</v>
      </c>
      <c r="M1062" s="3" t="str">
        <f>IF('Battery exemption sheet'!$P$13&gt;0,'Battery exemption sheet'!$P$13," ")</f>
        <v xml:space="preserve"> </v>
      </c>
      <c r="N1062" s="6"/>
      <c r="O1062" s="7" t="s">
        <v>52</v>
      </c>
    </row>
    <row r="1063" spans="8:15" x14ac:dyDescent="0.35">
      <c r="H1063" s="14" t="str">
        <f t="shared" si="16"/>
        <v xml:space="preserve">YesLithium_PolymerWith equipmentSingle_cell </v>
      </c>
      <c r="I1063" s="3" t="s">
        <v>16</v>
      </c>
      <c r="J1063" s="2" t="s">
        <v>85</v>
      </c>
      <c r="K1063" s="3" t="s">
        <v>37</v>
      </c>
      <c r="L1063" s="3" t="s">
        <v>81</v>
      </c>
      <c r="M1063" s="3" t="str">
        <f>IF('Battery exemption sheet'!$P$13&gt;0,'Battery exemption sheet'!$P$13," ")</f>
        <v xml:space="preserve"> </v>
      </c>
      <c r="N1063" s="6"/>
      <c r="O1063" s="7" t="s">
        <v>52</v>
      </c>
    </row>
    <row r="1064" spans="8:15" x14ac:dyDescent="0.35">
      <c r="H1064" s="14" t="str">
        <f t="shared" si="16"/>
        <v xml:space="preserve">YesLithium_PolymerStandaloneSingle_cell </v>
      </c>
      <c r="I1064" s="3" t="s">
        <v>16</v>
      </c>
      <c r="J1064" s="2" t="s">
        <v>85</v>
      </c>
      <c r="K1064" s="3" t="s">
        <v>9</v>
      </c>
      <c r="L1064" s="3" t="s">
        <v>81</v>
      </c>
      <c r="M1064" s="3" t="str">
        <f>IF('Battery exemption sheet'!$P$13&gt;0,'Battery exemption sheet'!$P$13," ")</f>
        <v xml:space="preserve"> </v>
      </c>
      <c r="N1064" s="6"/>
      <c r="O1064" s="7" t="s">
        <v>52</v>
      </c>
    </row>
    <row r="1065" spans="8:15" x14ac:dyDescent="0.35">
      <c r="H1065" s="14" t="str">
        <f t="shared" si="16"/>
        <v xml:space="preserve">YesLithium_cobalt_oxideIn equipmentSingle_cell </v>
      </c>
      <c r="I1065" s="3" t="s">
        <v>16</v>
      </c>
      <c r="J1065" s="2" t="s">
        <v>84</v>
      </c>
      <c r="K1065" s="3" t="s">
        <v>35</v>
      </c>
      <c r="L1065" s="3" t="s">
        <v>81</v>
      </c>
      <c r="M1065" s="3" t="str">
        <f>IF('Battery exemption sheet'!$P$13&gt;0,'Battery exemption sheet'!$P$13," ")</f>
        <v xml:space="preserve"> </v>
      </c>
      <c r="N1065" s="6"/>
      <c r="O1065" s="7" t="s">
        <v>52</v>
      </c>
    </row>
    <row r="1066" spans="8:15" x14ac:dyDescent="0.35">
      <c r="H1066" s="14" t="str">
        <f t="shared" si="16"/>
        <v xml:space="preserve">YesLithium_cobalt_oxideWith equipmentSingle_cell </v>
      </c>
      <c r="I1066" s="3" t="s">
        <v>16</v>
      </c>
      <c r="J1066" s="2" t="s">
        <v>84</v>
      </c>
      <c r="K1066" s="3" t="s">
        <v>37</v>
      </c>
      <c r="L1066" s="3" t="s">
        <v>81</v>
      </c>
      <c r="M1066" s="3" t="str">
        <f>IF('Battery exemption sheet'!$P$13&gt;0,'Battery exemption sheet'!$P$13," ")</f>
        <v xml:space="preserve"> </v>
      </c>
      <c r="N1066" s="6"/>
      <c r="O1066" s="7" t="s">
        <v>52</v>
      </c>
    </row>
    <row r="1067" spans="8:15" x14ac:dyDescent="0.35">
      <c r="H1067" s="14" t="str">
        <f t="shared" si="16"/>
        <v xml:space="preserve">YesLithium_cobalt_oxideStandaloneSingle_cell </v>
      </c>
      <c r="I1067" s="3" t="s">
        <v>16</v>
      </c>
      <c r="J1067" s="2" t="s">
        <v>84</v>
      </c>
      <c r="K1067" s="3" t="s">
        <v>9</v>
      </c>
      <c r="L1067" s="3" t="s">
        <v>81</v>
      </c>
      <c r="M1067" s="3" t="str">
        <f>IF('Battery exemption sheet'!$P$13&gt;0,'Battery exemption sheet'!$P$13," ")</f>
        <v xml:space="preserve"> </v>
      </c>
      <c r="N1067" s="6"/>
      <c r="O1067" s="7" t="s">
        <v>52</v>
      </c>
    </row>
    <row r="1068" spans="8:15" ht="29" x14ac:dyDescent="0.35">
      <c r="H1068" s="14" t="str">
        <f t="shared" si="16"/>
        <v xml:space="preserve">YesLithium_nickel_manganese_cobalt_oxideIn equipmentSingle_cell </v>
      </c>
      <c r="I1068" s="3" t="s">
        <v>16</v>
      </c>
      <c r="J1068" s="2" t="s">
        <v>87</v>
      </c>
      <c r="K1068" s="3" t="s">
        <v>35</v>
      </c>
      <c r="L1068" s="3" t="s">
        <v>81</v>
      </c>
      <c r="M1068" s="3" t="str">
        <f>IF('Battery exemption sheet'!$P$13&gt;0,'Battery exemption sheet'!$P$13," ")</f>
        <v xml:space="preserve"> </v>
      </c>
      <c r="N1068" s="6"/>
      <c r="O1068" s="7" t="s">
        <v>52</v>
      </c>
    </row>
    <row r="1069" spans="8:15" ht="29" x14ac:dyDescent="0.35">
      <c r="H1069" s="14" t="str">
        <f t="shared" si="16"/>
        <v xml:space="preserve">YesLithium_nickel_manganese_cobalt_oxideWith equipmentSingle_cell </v>
      </c>
      <c r="I1069" s="3" t="s">
        <v>16</v>
      </c>
      <c r="J1069" s="2" t="s">
        <v>87</v>
      </c>
      <c r="K1069" s="3" t="s">
        <v>37</v>
      </c>
      <c r="L1069" s="3" t="s">
        <v>81</v>
      </c>
      <c r="M1069" s="3" t="str">
        <f>IF('Battery exemption sheet'!$P$13&gt;0,'Battery exemption sheet'!$P$13," ")</f>
        <v xml:space="preserve"> </v>
      </c>
      <c r="N1069" s="6"/>
      <c r="O1069" s="7" t="s">
        <v>52</v>
      </c>
    </row>
    <row r="1070" spans="8:15" ht="29" x14ac:dyDescent="0.35">
      <c r="H1070" s="14" t="str">
        <f t="shared" si="16"/>
        <v xml:space="preserve">YesLithium_nickel_manganese_cobalt_oxideStandaloneSingle_cell </v>
      </c>
      <c r="I1070" s="3" t="s">
        <v>16</v>
      </c>
      <c r="J1070" s="2" t="s">
        <v>87</v>
      </c>
      <c r="K1070" s="3" t="s">
        <v>9</v>
      </c>
      <c r="L1070" s="3" t="s">
        <v>81</v>
      </c>
      <c r="M1070" s="3" t="str">
        <f>IF('Battery exemption sheet'!$P$13&gt;0,'Battery exemption sheet'!$P$13," ")</f>
        <v xml:space="preserve"> </v>
      </c>
      <c r="N1070" s="6"/>
      <c r="O1070" s="7" t="s">
        <v>52</v>
      </c>
    </row>
    <row r="1071" spans="8:15" x14ac:dyDescent="0.35">
      <c r="H1071" s="14" t="str">
        <f t="shared" si="16"/>
        <v xml:space="preserve">YesLithium_iron_phosphateIn equipmentSingle_cell </v>
      </c>
      <c r="I1071" s="3" t="s">
        <v>16</v>
      </c>
      <c r="J1071" s="2" t="s">
        <v>86</v>
      </c>
      <c r="K1071" s="3" t="s">
        <v>35</v>
      </c>
      <c r="L1071" s="3" t="s">
        <v>81</v>
      </c>
      <c r="M1071" s="3" t="str">
        <f>IF('Battery exemption sheet'!$P$13&gt;0,'Battery exemption sheet'!$P$13," ")</f>
        <v xml:space="preserve"> </v>
      </c>
      <c r="N1071" s="6"/>
      <c r="O1071" s="7" t="s">
        <v>52</v>
      </c>
    </row>
    <row r="1072" spans="8:15" x14ac:dyDescent="0.35">
      <c r="H1072" s="14" t="str">
        <f t="shared" si="16"/>
        <v xml:space="preserve">YesLithium_iron_phosphateWith equipmentSingle_cell </v>
      </c>
      <c r="I1072" s="3" t="s">
        <v>16</v>
      </c>
      <c r="J1072" s="2" t="s">
        <v>86</v>
      </c>
      <c r="K1072" s="3" t="s">
        <v>37</v>
      </c>
      <c r="L1072" s="3" t="s">
        <v>81</v>
      </c>
      <c r="M1072" s="3" t="str">
        <f>IF('Battery exemption sheet'!$P$13&gt;0,'Battery exemption sheet'!$P$13," ")</f>
        <v xml:space="preserve"> </v>
      </c>
      <c r="N1072" s="6"/>
      <c r="O1072" s="7" t="s">
        <v>52</v>
      </c>
    </row>
    <row r="1073" spans="8:15" x14ac:dyDescent="0.35">
      <c r="H1073" s="14" t="str">
        <f t="shared" si="16"/>
        <v xml:space="preserve">YesLithium_iron_phosphateStandaloneSingle_cell </v>
      </c>
      <c r="I1073" s="3" t="s">
        <v>16</v>
      </c>
      <c r="J1073" s="2" t="s">
        <v>86</v>
      </c>
      <c r="K1073" s="3" t="s">
        <v>9</v>
      </c>
      <c r="L1073" s="3" t="s">
        <v>81</v>
      </c>
      <c r="M1073" s="3" t="str">
        <f>IF('Battery exemption sheet'!$P$13&gt;0,'Battery exemption sheet'!$P$13," ")</f>
        <v xml:space="preserve"> </v>
      </c>
      <c r="N1073" s="6"/>
      <c r="O1073" s="7" t="s">
        <v>52</v>
      </c>
    </row>
    <row r="1074" spans="8:15" x14ac:dyDescent="0.35">
      <c r="H1074" s="14" t="str">
        <f t="shared" si="16"/>
        <v xml:space="preserve">YesLithium_titanateIn equipmentSingle_cell </v>
      </c>
      <c r="I1074" s="3" t="s">
        <v>16</v>
      </c>
      <c r="J1074" s="2" t="s">
        <v>88</v>
      </c>
      <c r="K1074" s="3" t="s">
        <v>35</v>
      </c>
      <c r="L1074" s="3" t="s">
        <v>81</v>
      </c>
      <c r="M1074" s="3" t="str">
        <f>IF('Battery exemption sheet'!$P$13&gt;0,'Battery exemption sheet'!$P$13," ")</f>
        <v xml:space="preserve"> </v>
      </c>
      <c r="N1074" s="6"/>
      <c r="O1074" s="7" t="s">
        <v>52</v>
      </c>
    </row>
    <row r="1075" spans="8:15" x14ac:dyDescent="0.35">
      <c r="H1075" s="14" t="str">
        <f t="shared" si="16"/>
        <v xml:space="preserve">YesLithium_titanateWith equipmentSingle_cell </v>
      </c>
      <c r="I1075" s="3" t="s">
        <v>16</v>
      </c>
      <c r="J1075" s="2" t="s">
        <v>88</v>
      </c>
      <c r="K1075" s="3" t="s">
        <v>37</v>
      </c>
      <c r="L1075" s="3" t="s">
        <v>81</v>
      </c>
      <c r="M1075" s="3" t="str">
        <f>IF('Battery exemption sheet'!$P$13&gt;0,'Battery exemption sheet'!$P$13," ")</f>
        <v xml:space="preserve"> </v>
      </c>
      <c r="N1075" s="6"/>
      <c r="O1075" s="7" t="s">
        <v>52</v>
      </c>
    </row>
    <row r="1076" spans="8:15" x14ac:dyDescent="0.35">
      <c r="H1076" s="14" t="str">
        <f t="shared" si="16"/>
        <v xml:space="preserve">YesLithium_titanateStandaloneSingle_cell </v>
      </c>
      <c r="I1076" s="3" t="s">
        <v>16</v>
      </c>
      <c r="J1076" s="2" t="s">
        <v>88</v>
      </c>
      <c r="K1076" s="3" t="s">
        <v>9</v>
      </c>
      <c r="L1076" s="3" t="s">
        <v>81</v>
      </c>
      <c r="M1076" s="3" t="str">
        <f>IF('Battery exemption sheet'!$P$13&gt;0,'Battery exemption sheet'!$P$13," ")</f>
        <v xml:space="preserve"> </v>
      </c>
      <c r="N1076" s="6"/>
      <c r="O1076" s="7" t="s">
        <v>52</v>
      </c>
    </row>
    <row r="1077" spans="8:15" x14ac:dyDescent="0.35">
      <c r="H1077" s="14" t="str">
        <f t="shared" si="16"/>
        <v xml:space="preserve">Yes_18650_In equipmentSingle_cell </v>
      </c>
      <c r="I1077" s="3" t="s">
        <v>16</v>
      </c>
      <c r="J1077" s="3" t="s">
        <v>78</v>
      </c>
      <c r="K1077" s="3" t="s">
        <v>35</v>
      </c>
      <c r="L1077" s="3" t="s">
        <v>81</v>
      </c>
      <c r="M1077" s="3" t="str">
        <f>IF('Battery exemption sheet'!$P$13&gt;0,'Battery exemption sheet'!$P$13," ")</f>
        <v xml:space="preserve"> </v>
      </c>
      <c r="N1077" s="6"/>
      <c r="O1077" s="7" t="s">
        <v>52</v>
      </c>
    </row>
    <row r="1078" spans="8:15" x14ac:dyDescent="0.35">
      <c r="H1078" s="14" t="str">
        <f t="shared" si="16"/>
        <v xml:space="preserve">Yes_18650_With equipmentSingle_cell </v>
      </c>
      <c r="I1078" s="3" t="s">
        <v>16</v>
      </c>
      <c r="J1078" s="3" t="s">
        <v>78</v>
      </c>
      <c r="K1078" s="3" t="s">
        <v>37</v>
      </c>
      <c r="L1078" s="3" t="s">
        <v>81</v>
      </c>
      <c r="M1078" s="3" t="str">
        <f>IF('Battery exemption sheet'!$P$13&gt;0,'Battery exemption sheet'!$P$13," ")</f>
        <v xml:space="preserve"> </v>
      </c>
      <c r="N1078" s="6"/>
      <c r="O1078" s="7" t="s">
        <v>52</v>
      </c>
    </row>
    <row r="1079" spans="8:15" x14ac:dyDescent="0.35">
      <c r="H1079" s="14" t="str">
        <f t="shared" si="16"/>
        <v xml:space="preserve">Yes_18650_StandaloneSingle_cell </v>
      </c>
      <c r="I1079" s="3" t="s">
        <v>16</v>
      </c>
      <c r="J1079" s="3" t="s">
        <v>78</v>
      </c>
      <c r="K1079" s="3" t="s">
        <v>9</v>
      </c>
      <c r="L1079" s="3" t="s">
        <v>81</v>
      </c>
      <c r="M1079" s="3" t="str">
        <f>IF('Battery exemption sheet'!$P$13&gt;0,'Battery exemption sheet'!$P$13," ")</f>
        <v xml:space="preserve"> </v>
      </c>
      <c r="N1079" s="6"/>
      <c r="O1079" s="7" t="s">
        <v>52</v>
      </c>
    </row>
    <row r="1080" spans="8:15" x14ac:dyDescent="0.35">
      <c r="H1080" s="14" t="str">
        <f t="shared" si="16"/>
        <v>YesLithium_IonIn equipmentSingle_cell</v>
      </c>
      <c r="I1080" s="3" t="s">
        <v>16</v>
      </c>
      <c r="J1080" s="2" t="s">
        <v>79</v>
      </c>
      <c r="K1080" s="3" t="s">
        <v>35</v>
      </c>
      <c r="L1080" s="3" t="s">
        <v>81</v>
      </c>
      <c r="M1080" s="3"/>
      <c r="N1080" s="6"/>
      <c r="O1080" s="11" t="s">
        <v>105</v>
      </c>
    </row>
    <row r="1081" spans="8:15" x14ac:dyDescent="0.35">
      <c r="H1081" s="14" t="str">
        <f t="shared" si="16"/>
        <v>YesLithium_IonWith equipmentSingle_cell</v>
      </c>
      <c r="I1081" s="3" t="s">
        <v>16</v>
      </c>
      <c r="J1081" s="2" t="s">
        <v>79</v>
      </c>
      <c r="K1081" s="3" t="s">
        <v>37</v>
      </c>
      <c r="L1081" s="3" t="s">
        <v>81</v>
      </c>
      <c r="M1081" s="3"/>
      <c r="N1081" s="6"/>
      <c r="O1081" s="11" t="s">
        <v>105</v>
      </c>
    </row>
    <row r="1082" spans="8:15" x14ac:dyDescent="0.35">
      <c r="H1082" s="14" t="str">
        <f t="shared" si="16"/>
        <v>YesLithium_IonStandaloneSingle_cell</v>
      </c>
      <c r="I1082" s="3" t="s">
        <v>16</v>
      </c>
      <c r="J1082" s="2" t="s">
        <v>79</v>
      </c>
      <c r="K1082" s="3" t="s">
        <v>9</v>
      </c>
      <c r="L1082" s="3" t="s">
        <v>81</v>
      </c>
      <c r="M1082" s="3"/>
      <c r="N1082" s="6"/>
      <c r="O1082" s="11" t="s">
        <v>105</v>
      </c>
    </row>
    <row r="1083" spans="8:15" x14ac:dyDescent="0.35">
      <c r="H1083" s="14" t="str">
        <f t="shared" si="16"/>
        <v>YesLithium_PolymerIn equipmentSingle_cell</v>
      </c>
      <c r="I1083" s="3" t="s">
        <v>16</v>
      </c>
      <c r="J1083" s="2" t="s">
        <v>85</v>
      </c>
      <c r="K1083" s="3" t="s">
        <v>35</v>
      </c>
      <c r="L1083" s="3" t="s">
        <v>81</v>
      </c>
      <c r="M1083" s="3"/>
      <c r="N1083" s="6"/>
      <c r="O1083" s="11" t="s">
        <v>105</v>
      </c>
    </row>
    <row r="1084" spans="8:15" x14ac:dyDescent="0.35">
      <c r="H1084" s="14" t="str">
        <f t="shared" si="16"/>
        <v>YesLithium_PolymerWith equipmentSingle_cell</v>
      </c>
      <c r="I1084" s="3" t="s">
        <v>16</v>
      </c>
      <c r="J1084" s="2" t="s">
        <v>85</v>
      </c>
      <c r="K1084" s="3" t="s">
        <v>37</v>
      </c>
      <c r="L1084" s="3" t="s">
        <v>81</v>
      </c>
      <c r="M1084" s="3"/>
      <c r="N1084" s="6"/>
      <c r="O1084" s="11" t="s">
        <v>105</v>
      </c>
    </row>
    <row r="1085" spans="8:15" x14ac:dyDescent="0.35">
      <c r="H1085" s="14" t="str">
        <f t="shared" ref="H1085:H1095" si="17">I1085&amp;J1085&amp;K1085&amp;L1085&amp;M1085&amp;N1085</f>
        <v>YesLithium_PolymerStandaloneSingle_cell</v>
      </c>
      <c r="I1085" s="3" t="s">
        <v>16</v>
      </c>
      <c r="J1085" s="2" t="s">
        <v>85</v>
      </c>
      <c r="K1085" s="3" t="s">
        <v>9</v>
      </c>
      <c r="L1085" s="3" t="s">
        <v>81</v>
      </c>
      <c r="M1085" s="3"/>
      <c r="N1085" s="6"/>
      <c r="O1085" s="11" t="s">
        <v>105</v>
      </c>
    </row>
    <row r="1086" spans="8:15" x14ac:dyDescent="0.35">
      <c r="H1086" s="14" t="str">
        <f t="shared" si="17"/>
        <v>YesLithium_cobalt_oxideIn equipmentSingle_cell</v>
      </c>
      <c r="I1086" s="3" t="s">
        <v>16</v>
      </c>
      <c r="J1086" s="2" t="s">
        <v>84</v>
      </c>
      <c r="K1086" s="3" t="s">
        <v>35</v>
      </c>
      <c r="L1086" s="3" t="s">
        <v>81</v>
      </c>
      <c r="M1086" s="3"/>
      <c r="N1086" s="6"/>
      <c r="O1086" s="11" t="s">
        <v>105</v>
      </c>
    </row>
    <row r="1087" spans="8:15" x14ac:dyDescent="0.35">
      <c r="H1087" s="14" t="str">
        <f t="shared" si="17"/>
        <v>YesLithium_cobalt_oxideWith equipmentSingle_cell</v>
      </c>
      <c r="I1087" s="3" t="s">
        <v>16</v>
      </c>
      <c r="J1087" s="2" t="s">
        <v>84</v>
      </c>
      <c r="K1087" s="3" t="s">
        <v>37</v>
      </c>
      <c r="L1087" s="3" t="s">
        <v>81</v>
      </c>
      <c r="M1087" s="3"/>
      <c r="N1087" s="6"/>
      <c r="O1087" s="11" t="s">
        <v>105</v>
      </c>
    </row>
    <row r="1088" spans="8:15" x14ac:dyDescent="0.35">
      <c r="H1088" s="14" t="str">
        <f t="shared" si="17"/>
        <v>YesLithium_cobalt_oxideStandaloneSingle_cell</v>
      </c>
      <c r="I1088" s="3" t="s">
        <v>16</v>
      </c>
      <c r="J1088" s="2" t="s">
        <v>84</v>
      </c>
      <c r="K1088" s="3" t="s">
        <v>9</v>
      </c>
      <c r="L1088" s="3" t="s">
        <v>81</v>
      </c>
      <c r="M1088" s="3"/>
      <c r="N1088" s="6"/>
      <c r="O1088" s="11" t="s">
        <v>105</v>
      </c>
    </row>
    <row r="1089" spans="8:15" ht="29" x14ac:dyDescent="0.35">
      <c r="H1089" s="14" t="str">
        <f t="shared" si="17"/>
        <v>YesLithium_nickel_manganese_cobalt_oxideIn equipmentSingle_cell</v>
      </c>
      <c r="I1089" s="3" t="s">
        <v>16</v>
      </c>
      <c r="J1089" s="2" t="s">
        <v>87</v>
      </c>
      <c r="K1089" s="3" t="s">
        <v>35</v>
      </c>
      <c r="L1089" s="3" t="s">
        <v>81</v>
      </c>
      <c r="M1089" s="3"/>
      <c r="N1089" s="6"/>
      <c r="O1089" s="11" t="s">
        <v>105</v>
      </c>
    </row>
    <row r="1090" spans="8:15" ht="29" x14ac:dyDescent="0.35">
      <c r="H1090" s="14" t="str">
        <f t="shared" si="17"/>
        <v>YesLithium_nickel_manganese_cobalt_oxideWith equipmentSingle_cell</v>
      </c>
      <c r="I1090" s="3" t="s">
        <v>16</v>
      </c>
      <c r="J1090" s="2" t="s">
        <v>87</v>
      </c>
      <c r="K1090" s="3" t="s">
        <v>37</v>
      </c>
      <c r="L1090" s="3" t="s">
        <v>81</v>
      </c>
      <c r="M1090" s="3"/>
      <c r="N1090" s="6"/>
      <c r="O1090" s="11" t="s">
        <v>105</v>
      </c>
    </row>
    <row r="1091" spans="8:15" ht="29" x14ac:dyDescent="0.35">
      <c r="H1091" s="14" t="str">
        <f t="shared" si="17"/>
        <v>YesLithium_nickel_manganese_cobalt_oxideStandaloneSingle_cell</v>
      </c>
      <c r="I1091" s="3" t="s">
        <v>16</v>
      </c>
      <c r="J1091" s="2" t="s">
        <v>87</v>
      </c>
      <c r="K1091" s="3" t="s">
        <v>9</v>
      </c>
      <c r="L1091" s="3" t="s">
        <v>81</v>
      </c>
      <c r="M1091" s="3"/>
      <c r="N1091" s="6"/>
      <c r="O1091" s="11" t="s">
        <v>105</v>
      </c>
    </row>
    <row r="1092" spans="8:15" x14ac:dyDescent="0.35">
      <c r="H1092" s="14" t="str">
        <f t="shared" si="17"/>
        <v>YesLithium_iron_phosphateIn equipmentSingle_cell</v>
      </c>
      <c r="I1092" s="3" t="s">
        <v>16</v>
      </c>
      <c r="J1092" s="2" t="s">
        <v>86</v>
      </c>
      <c r="K1092" s="3" t="s">
        <v>35</v>
      </c>
      <c r="L1092" s="3" t="s">
        <v>81</v>
      </c>
      <c r="M1092" s="3"/>
      <c r="N1092" s="6"/>
      <c r="O1092" s="11" t="s">
        <v>105</v>
      </c>
    </row>
    <row r="1093" spans="8:15" x14ac:dyDescent="0.35">
      <c r="H1093" s="14" t="str">
        <f t="shared" si="17"/>
        <v>YesLithium_iron_phosphateWith equipmentSingle_cell</v>
      </c>
      <c r="I1093" s="3" t="s">
        <v>16</v>
      </c>
      <c r="J1093" s="2" t="s">
        <v>86</v>
      </c>
      <c r="K1093" s="3" t="s">
        <v>37</v>
      </c>
      <c r="L1093" s="3" t="s">
        <v>81</v>
      </c>
      <c r="M1093" s="3"/>
      <c r="N1093" s="6"/>
      <c r="O1093" s="11" t="s">
        <v>105</v>
      </c>
    </row>
    <row r="1094" spans="8:15" x14ac:dyDescent="0.35">
      <c r="H1094" s="14" t="str">
        <f t="shared" si="17"/>
        <v>YesLithium_iron_phosphateStandaloneSingle_cell</v>
      </c>
      <c r="I1094" s="3" t="s">
        <v>16</v>
      </c>
      <c r="J1094" s="2" t="s">
        <v>86</v>
      </c>
      <c r="K1094" s="3" t="s">
        <v>9</v>
      </c>
      <c r="L1094" s="3" t="s">
        <v>81</v>
      </c>
      <c r="M1094" s="3"/>
      <c r="N1094" s="6"/>
      <c r="O1094" s="11" t="s">
        <v>105</v>
      </c>
    </row>
    <row r="1095" spans="8:15" x14ac:dyDescent="0.35">
      <c r="H1095" s="14" t="str">
        <f t="shared" si="17"/>
        <v>YesLithium_titanateIn equipmentSingle_cell</v>
      </c>
      <c r="I1095" s="3" t="s">
        <v>16</v>
      </c>
      <c r="J1095" s="2" t="s">
        <v>88</v>
      </c>
      <c r="K1095" s="3" t="s">
        <v>35</v>
      </c>
      <c r="L1095" s="3" t="s">
        <v>81</v>
      </c>
      <c r="M1095" s="3"/>
      <c r="N1095" s="6"/>
      <c r="O1095" s="11" t="s">
        <v>105</v>
      </c>
    </row>
    <row r="1096" spans="8:15" x14ac:dyDescent="0.35">
      <c r="H1096" s="14" t="str">
        <f t="shared" ref="H1096:H1148" si="18">I1096&amp;J1096&amp;K1096&amp;L1096&amp;M1096&amp;N1096</f>
        <v>YesLithium_titanateWith equipmentSingle_cell</v>
      </c>
      <c r="I1096" s="3" t="s">
        <v>16</v>
      </c>
      <c r="J1096" s="2" t="s">
        <v>88</v>
      </c>
      <c r="K1096" s="3" t="s">
        <v>37</v>
      </c>
      <c r="L1096" s="3" t="s">
        <v>81</v>
      </c>
      <c r="M1096" s="3"/>
      <c r="N1096" s="6"/>
      <c r="O1096" s="11" t="s">
        <v>105</v>
      </c>
    </row>
    <row r="1097" spans="8:15" x14ac:dyDescent="0.35">
      <c r="H1097" s="14" t="str">
        <f t="shared" si="18"/>
        <v>YesLithium_titanateStandaloneSingle_cell</v>
      </c>
      <c r="I1097" s="3" t="s">
        <v>16</v>
      </c>
      <c r="J1097" s="2" t="s">
        <v>88</v>
      </c>
      <c r="K1097" s="3" t="s">
        <v>9</v>
      </c>
      <c r="L1097" s="3" t="s">
        <v>81</v>
      </c>
      <c r="M1097" s="3"/>
      <c r="N1097" s="6"/>
      <c r="O1097" s="11" t="s">
        <v>105</v>
      </c>
    </row>
    <row r="1098" spans="8:15" x14ac:dyDescent="0.35">
      <c r="H1098" s="14" t="str">
        <f t="shared" si="18"/>
        <v>Yes_18650_In equipmentSingle_cell</v>
      </c>
      <c r="I1098" s="3" t="s">
        <v>16</v>
      </c>
      <c r="J1098" s="3" t="s">
        <v>78</v>
      </c>
      <c r="K1098" s="3" t="s">
        <v>35</v>
      </c>
      <c r="L1098" s="3" t="s">
        <v>81</v>
      </c>
      <c r="M1098" s="3"/>
      <c r="N1098" s="6"/>
      <c r="O1098" s="11" t="s">
        <v>105</v>
      </c>
    </row>
    <row r="1099" spans="8:15" x14ac:dyDescent="0.35">
      <c r="H1099" s="14" t="str">
        <f t="shared" si="18"/>
        <v>Yes_18650_With equipmentSingle_cell</v>
      </c>
      <c r="I1099" s="3" t="s">
        <v>16</v>
      </c>
      <c r="J1099" s="3" t="s">
        <v>78</v>
      </c>
      <c r="K1099" s="3" t="s">
        <v>37</v>
      </c>
      <c r="L1099" s="3" t="s">
        <v>81</v>
      </c>
      <c r="M1099" s="3"/>
      <c r="N1099" s="6"/>
      <c r="O1099" s="11" t="s">
        <v>105</v>
      </c>
    </row>
    <row r="1100" spans="8:15" x14ac:dyDescent="0.35">
      <c r="H1100" s="14" t="str">
        <f t="shared" si="18"/>
        <v>Yes_18650_StandaloneSingle_cell</v>
      </c>
      <c r="I1100" s="3" t="s">
        <v>16</v>
      </c>
      <c r="J1100" s="3" t="s">
        <v>78</v>
      </c>
      <c r="K1100" s="3" t="s">
        <v>9</v>
      </c>
      <c r="L1100" s="3" t="s">
        <v>81</v>
      </c>
      <c r="M1100" s="3"/>
      <c r="N1100" s="6"/>
      <c r="O1100" s="11" t="s">
        <v>105</v>
      </c>
    </row>
    <row r="1101" spans="8:15" x14ac:dyDescent="0.35">
      <c r="H1101" s="14" t="str">
        <f t="shared" si="18"/>
        <v>YesLithium_IonIn equipmentSingle_cell</v>
      </c>
      <c r="I1101" s="3" t="s">
        <v>16</v>
      </c>
      <c r="J1101" s="2" t="s">
        <v>79</v>
      </c>
      <c r="K1101" s="3" t="s">
        <v>35</v>
      </c>
      <c r="L1101" s="3" t="s">
        <v>81</v>
      </c>
      <c r="M1101" s="3"/>
      <c r="N1101" s="6"/>
      <c r="O1101" s="11" t="s">
        <v>105</v>
      </c>
    </row>
    <row r="1102" spans="8:15" x14ac:dyDescent="0.35">
      <c r="H1102" s="14" t="str">
        <f t="shared" si="18"/>
        <v>YesLithium_IonWith equipmentSingle_cell</v>
      </c>
      <c r="I1102" s="3" t="s">
        <v>16</v>
      </c>
      <c r="J1102" s="2" t="s">
        <v>79</v>
      </c>
      <c r="K1102" s="3" t="s">
        <v>37</v>
      </c>
      <c r="L1102" s="3" t="s">
        <v>81</v>
      </c>
      <c r="M1102" s="3"/>
      <c r="N1102" s="6"/>
      <c r="O1102" s="11" t="s">
        <v>105</v>
      </c>
    </row>
    <row r="1103" spans="8:15" x14ac:dyDescent="0.35">
      <c r="H1103" s="14" t="str">
        <f t="shared" si="18"/>
        <v>YesLithium_IonStandaloneSingle_cell</v>
      </c>
      <c r="I1103" s="3" t="s">
        <v>16</v>
      </c>
      <c r="J1103" s="2" t="s">
        <v>79</v>
      </c>
      <c r="K1103" s="3" t="s">
        <v>9</v>
      </c>
      <c r="L1103" s="3" t="s">
        <v>81</v>
      </c>
      <c r="M1103" s="3"/>
      <c r="N1103" s="6"/>
      <c r="O1103" s="11" t="s">
        <v>105</v>
      </c>
    </row>
    <row r="1104" spans="8:15" x14ac:dyDescent="0.35">
      <c r="H1104" s="14" t="str">
        <f t="shared" si="18"/>
        <v>YesLithium_PolymerIn equipmentSingle_cell</v>
      </c>
      <c r="I1104" s="3" t="s">
        <v>16</v>
      </c>
      <c r="J1104" s="2" t="s">
        <v>85</v>
      </c>
      <c r="K1104" s="3" t="s">
        <v>35</v>
      </c>
      <c r="L1104" s="3" t="s">
        <v>81</v>
      </c>
      <c r="M1104" s="3"/>
      <c r="N1104" s="6"/>
      <c r="O1104" s="11" t="s">
        <v>105</v>
      </c>
    </row>
    <row r="1105" spans="8:15" x14ac:dyDescent="0.35">
      <c r="H1105" s="14" t="str">
        <f t="shared" si="18"/>
        <v>YesLithium_PolymerWith equipmentSingle_cell</v>
      </c>
      <c r="I1105" s="3" t="s">
        <v>16</v>
      </c>
      <c r="J1105" s="2" t="s">
        <v>85</v>
      </c>
      <c r="K1105" s="3" t="s">
        <v>37</v>
      </c>
      <c r="L1105" s="3" t="s">
        <v>81</v>
      </c>
      <c r="M1105" s="3"/>
      <c r="N1105" s="6"/>
      <c r="O1105" s="11" t="s">
        <v>105</v>
      </c>
    </row>
    <row r="1106" spans="8:15" x14ac:dyDescent="0.35">
      <c r="H1106" s="14" t="str">
        <f t="shared" si="18"/>
        <v>YesLithium_PolymerStandaloneSingle_cell</v>
      </c>
      <c r="I1106" s="3" t="s">
        <v>16</v>
      </c>
      <c r="J1106" s="2" t="s">
        <v>85</v>
      </c>
      <c r="K1106" s="3" t="s">
        <v>9</v>
      </c>
      <c r="L1106" s="3" t="s">
        <v>81</v>
      </c>
      <c r="M1106" s="3"/>
      <c r="N1106" s="6"/>
      <c r="O1106" s="11" t="s">
        <v>105</v>
      </c>
    </row>
    <row r="1107" spans="8:15" x14ac:dyDescent="0.35">
      <c r="H1107" s="14" t="str">
        <f t="shared" si="18"/>
        <v>YesLithium_cobalt_oxideIn equipmentSingle_cell</v>
      </c>
      <c r="I1107" s="3" t="s">
        <v>16</v>
      </c>
      <c r="J1107" s="2" t="s">
        <v>84</v>
      </c>
      <c r="K1107" s="3" t="s">
        <v>35</v>
      </c>
      <c r="L1107" s="3" t="s">
        <v>81</v>
      </c>
      <c r="M1107" s="3"/>
      <c r="N1107" s="6"/>
      <c r="O1107" s="11" t="s">
        <v>105</v>
      </c>
    </row>
    <row r="1108" spans="8:15" x14ac:dyDescent="0.35">
      <c r="H1108" s="14" t="str">
        <f t="shared" si="18"/>
        <v>YesLithium_cobalt_oxideWith equipmentSingle_cell</v>
      </c>
      <c r="I1108" s="3" t="s">
        <v>16</v>
      </c>
      <c r="J1108" s="2" t="s">
        <v>84</v>
      </c>
      <c r="K1108" s="3" t="s">
        <v>37</v>
      </c>
      <c r="L1108" s="3" t="s">
        <v>81</v>
      </c>
      <c r="M1108" s="3"/>
      <c r="N1108" s="6"/>
      <c r="O1108" s="11" t="s">
        <v>105</v>
      </c>
    </row>
    <row r="1109" spans="8:15" x14ac:dyDescent="0.35">
      <c r="H1109" s="14" t="str">
        <f t="shared" si="18"/>
        <v>YesLithium_cobalt_oxideStandaloneSingle_cell</v>
      </c>
      <c r="I1109" s="3" t="s">
        <v>16</v>
      </c>
      <c r="J1109" s="2" t="s">
        <v>84</v>
      </c>
      <c r="K1109" s="3" t="s">
        <v>9</v>
      </c>
      <c r="L1109" s="3" t="s">
        <v>81</v>
      </c>
      <c r="M1109" s="3"/>
      <c r="N1109" s="6"/>
      <c r="O1109" s="11" t="s">
        <v>105</v>
      </c>
    </row>
    <row r="1110" spans="8:15" ht="29" x14ac:dyDescent="0.35">
      <c r="H1110" s="14" t="str">
        <f t="shared" si="18"/>
        <v>YesLithium_nickel_manganese_cobalt_oxideIn equipmentSingle_cell</v>
      </c>
      <c r="I1110" s="3" t="s">
        <v>16</v>
      </c>
      <c r="J1110" s="2" t="s">
        <v>87</v>
      </c>
      <c r="K1110" s="3" t="s">
        <v>35</v>
      </c>
      <c r="L1110" s="3" t="s">
        <v>81</v>
      </c>
      <c r="M1110" s="3"/>
      <c r="N1110" s="6"/>
      <c r="O1110" s="11" t="s">
        <v>105</v>
      </c>
    </row>
    <row r="1111" spans="8:15" ht="29" x14ac:dyDescent="0.35">
      <c r="H1111" s="14" t="str">
        <f t="shared" si="18"/>
        <v>YesLithium_nickel_manganese_cobalt_oxideWith equipmentSingle_cell</v>
      </c>
      <c r="I1111" s="3" t="s">
        <v>16</v>
      </c>
      <c r="J1111" s="2" t="s">
        <v>87</v>
      </c>
      <c r="K1111" s="3" t="s">
        <v>37</v>
      </c>
      <c r="L1111" s="3" t="s">
        <v>81</v>
      </c>
      <c r="M1111" s="3"/>
      <c r="N1111" s="6"/>
      <c r="O1111" s="11" t="s">
        <v>105</v>
      </c>
    </row>
    <row r="1112" spans="8:15" ht="29" x14ac:dyDescent="0.35">
      <c r="H1112" s="14" t="str">
        <f t="shared" si="18"/>
        <v>YesLithium_nickel_manganese_cobalt_oxideStandaloneSingle_cell</v>
      </c>
      <c r="I1112" s="3" t="s">
        <v>16</v>
      </c>
      <c r="J1112" s="2" t="s">
        <v>87</v>
      </c>
      <c r="K1112" s="3" t="s">
        <v>9</v>
      </c>
      <c r="L1112" s="3" t="s">
        <v>81</v>
      </c>
      <c r="M1112" s="3"/>
      <c r="N1112" s="6"/>
      <c r="O1112" s="11" t="s">
        <v>105</v>
      </c>
    </row>
    <row r="1113" spans="8:15" x14ac:dyDescent="0.35">
      <c r="H1113" s="14" t="str">
        <f t="shared" si="18"/>
        <v>YesLithium_iron_phosphateIn equipmentSingle_cell</v>
      </c>
      <c r="I1113" s="3" t="s">
        <v>16</v>
      </c>
      <c r="J1113" s="2" t="s">
        <v>86</v>
      </c>
      <c r="K1113" s="3" t="s">
        <v>35</v>
      </c>
      <c r="L1113" s="3" t="s">
        <v>81</v>
      </c>
      <c r="M1113" s="3"/>
      <c r="N1113" s="6"/>
      <c r="O1113" s="11" t="s">
        <v>105</v>
      </c>
    </row>
    <row r="1114" spans="8:15" x14ac:dyDescent="0.35">
      <c r="H1114" s="14" t="str">
        <f t="shared" si="18"/>
        <v>YesLithium_iron_phosphateWith equipmentSingle_cell</v>
      </c>
      <c r="I1114" s="3" t="s">
        <v>16</v>
      </c>
      <c r="J1114" s="2" t="s">
        <v>86</v>
      </c>
      <c r="K1114" s="3" t="s">
        <v>37</v>
      </c>
      <c r="L1114" s="3" t="s">
        <v>81</v>
      </c>
      <c r="M1114" s="3"/>
      <c r="N1114" s="6"/>
      <c r="O1114" s="11" t="s">
        <v>105</v>
      </c>
    </row>
    <row r="1115" spans="8:15" x14ac:dyDescent="0.35">
      <c r="H1115" s="14" t="str">
        <f t="shared" si="18"/>
        <v>YesLithium_iron_phosphateStandaloneSingle_cell</v>
      </c>
      <c r="I1115" s="3" t="s">
        <v>16</v>
      </c>
      <c r="J1115" s="2" t="s">
        <v>86</v>
      </c>
      <c r="K1115" s="3" t="s">
        <v>9</v>
      </c>
      <c r="L1115" s="3" t="s">
        <v>81</v>
      </c>
      <c r="M1115" s="3"/>
      <c r="N1115" s="6"/>
      <c r="O1115" s="11" t="s">
        <v>105</v>
      </c>
    </row>
    <row r="1116" spans="8:15" x14ac:dyDescent="0.35">
      <c r="H1116" s="14" t="str">
        <f t="shared" si="18"/>
        <v>YesLithium_titanateIn equipmentSingle_cell</v>
      </c>
      <c r="I1116" s="3" t="s">
        <v>16</v>
      </c>
      <c r="J1116" s="2" t="s">
        <v>88</v>
      </c>
      <c r="K1116" s="3" t="s">
        <v>35</v>
      </c>
      <c r="L1116" s="3" t="s">
        <v>81</v>
      </c>
      <c r="M1116" s="3"/>
      <c r="N1116" s="6"/>
      <c r="O1116" s="11" t="s">
        <v>105</v>
      </c>
    </row>
    <row r="1117" spans="8:15" x14ac:dyDescent="0.35">
      <c r="H1117" s="14" t="str">
        <f t="shared" si="18"/>
        <v>YesLithium_titanateWith equipmentSingle_cell</v>
      </c>
      <c r="I1117" s="3" t="s">
        <v>16</v>
      </c>
      <c r="J1117" s="2" t="s">
        <v>88</v>
      </c>
      <c r="K1117" s="3" t="s">
        <v>37</v>
      </c>
      <c r="L1117" s="3" t="s">
        <v>81</v>
      </c>
      <c r="M1117" s="3"/>
      <c r="N1117" s="6"/>
      <c r="O1117" s="11" t="s">
        <v>105</v>
      </c>
    </row>
    <row r="1118" spans="8:15" x14ac:dyDescent="0.35">
      <c r="H1118" s="14" t="str">
        <f t="shared" si="18"/>
        <v>YesLithium_titanateStandaloneSingle_cell</v>
      </c>
      <c r="I1118" s="3" t="s">
        <v>16</v>
      </c>
      <c r="J1118" s="2" t="s">
        <v>88</v>
      </c>
      <c r="K1118" s="3" t="s">
        <v>9</v>
      </c>
      <c r="L1118" s="3" t="s">
        <v>81</v>
      </c>
      <c r="M1118" s="3"/>
      <c r="N1118" s="6"/>
      <c r="O1118" s="11" t="s">
        <v>105</v>
      </c>
    </row>
    <row r="1119" spans="8:15" x14ac:dyDescent="0.35">
      <c r="H1119" s="14" t="str">
        <f t="shared" si="18"/>
        <v>Yes_18650_In equipmentSingle_cell</v>
      </c>
      <c r="I1119" s="3" t="s">
        <v>16</v>
      </c>
      <c r="J1119" s="3" t="s">
        <v>78</v>
      </c>
      <c r="K1119" s="3" t="s">
        <v>35</v>
      </c>
      <c r="L1119" s="3" t="s">
        <v>81</v>
      </c>
      <c r="M1119" s="3"/>
      <c r="N1119" s="6"/>
      <c r="O1119" s="11" t="s">
        <v>105</v>
      </c>
    </row>
    <row r="1120" spans="8:15" x14ac:dyDescent="0.35">
      <c r="H1120" s="14" t="str">
        <f t="shared" si="18"/>
        <v>Yes_18650_With equipmentSingle_cell</v>
      </c>
      <c r="I1120" s="3" t="s">
        <v>16</v>
      </c>
      <c r="J1120" s="3" t="s">
        <v>78</v>
      </c>
      <c r="K1120" s="3" t="s">
        <v>37</v>
      </c>
      <c r="L1120" s="3" t="s">
        <v>81</v>
      </c>
      <c r="M1120" s="3"/>
      <c r="N1120" s="6"/>
      <c r="O1120" s="11" t="s">
        <v>105</v>
      </c>
    </row>
    <row r="1121" spans="8:15" x14ac:dyDescent="0.35">
      <c r="H1121" s="14" t="str">
        <f t="shared" si="18"/>
        <v>Yes_18650_StandaloneSingle_cell</v>
      </c>
      <c r="I1121" s="3" t="s">
        <v>16</v>
      </c>
      <c r="J1121" s="3" t="s">
        <v>78</v>
      </c>
      <c r="K1121" s="3" t="s">
        <v>9</v>
      </c>
      <c r="L1121" s="3" t="s">
        <v>81</v>
      </c>
      <c r="M1121" s="3"/>
      <c r="N1121" s="6"/>
      <c r="O1121" s="11" t="s">
        <v>105</v>
      </c>
    </row>
    <row r="1122" spans="8:15" x14ac:dyDescent="0.35">
      <c r="H1122" s="14" t="str">
        <f t="shared" si="18"/>
        <v>YesLithium_IonIn equipmentSingle_cell</v>
      </c>
      <c r="I1122" s="3" t="s">
        <v>16</v>
      </c>
      <c r="J1122" s="2" t="s">
        <v>79</v>
      </c>
      <c r="K1122" s="3" t="s">
        <v>35</v>
      </c>
      <c r="L1122" s="3" t="s">
        <v>81</v>
      </c>
      <c r="M1122" s="3"/>
      <c r="N1122" s="6"/>
      <c r="O1122" s="11" t="s">
        <v>105</v>
      </c>
    </row>
    <row r="1123" spans="8:15" x14ac:dyDescent="0.35">
      <c r="H1123" s="14" t="str">
        <f t="shared" si="18"/>
        <v>YesLithium_IonWith equipmentSingle_cell</v>
      </c>
      <c r="I1123" s="3" t="s">
        <v>16</v>
      </c>
      <c r="J1123" s="2" t="s">
        <v>79</v>
      </c>
      <c r="K1123" s="3" t="s">
        <v>37</v>
      </c>
      <c r="L1123" s="3" t="s">
        <v>81</v>
      </c>
      <c r="M1123" s="3"/>
      <c r="N1123" s="6"/>
      <c r="O1123" s="11" t="s">
        <v>105</v>
      </c>
    </row>
    <row r="1124" spans="8:15" x14ac:dyDescent="0.35">
      <c r="H1124" s="14" t="str">
        <f t="shared" si="18"/>
        <v>YesLithium_IonStandaloneSingle_cell</v>
      </c>
      <c r="I1124" s="3" t="s">
        <v>16</v>
      </c>
      <c r="J1124" s="2" t="s">
        <v>79</v>
      </c>
      <c r="K1124" s="3" t="s">
        <v>9</v>
      </c>
      <c r="L1124" s="3" t="s">
        <v>81</v>
      </c>
      <c r="M1124" s="3"/>
      <c r="N1124" s="6"/>
      <c r="O1124" s="11" t="s">
        <v>105</v>
      </c>
    </row>
    <row r="1125" spans="8:15" x14ac:dyDescent="0.35">
      <c r="H1125" s="14" t="str">
        <f t="shared" si="18"/>
        <v>YesLithium_PolymerIn equipmentSingle_cell</v>
      </c>
      <c r="I1125" s="3" t="s">
        <v>16</v>
      </c>
      <c r="J1125" s="2" t="s">
        <v>85</v>
      </c>
      <c r="K1125" s="3" t="s">
        <v>35</v>
      </c>
      <c r="L1125" s="3" t="s">
        <v>81</v>
      </c>
      <c r="M1125" s="3"/>
      <c r="N1125" s="6"/>
      <c r="O1125" s="11" t="s">
        <v>105</v>
      </c>
    </row>
    <row r="1126" spans="8:15" x14ac:dyDescent="0.35">
      <c r="H1126" s="14" t="str">
        <f t="shared" si="18"/>
        <v>YesLithium_PolymerWith equipmentSingle_cell</v>
      </c>
      <c r="I1126" s="3" t="s">
        <v>16</v>
      </c>
      <c r="J1126" s="2" t="s">
        <v>85</v>
      </c>
      <c r="K1126" s="3" t="s">
        <v>37</v>
      </c>
      <c r="L1126" s="3" t="s">
        <v>81</v>
      </c>
      <c r="M1126" s="3"/>
      <c r="N1126" s="6"/>
      <c r="O1126" s="11" t="s">
        <v>105</v>
      </c>
    </row>
    <row r="1127" spans="8:15" x14ac:dyDescent="0.35">
      <c r="H1127" s="14" t="str">
        <f t="shared" si="18"/>
        <v>YesLithium_PolymerStandaloneSingle_cell</v>
      </c>
      <c r="I1127" s="3" t="s">
        <v>16</v>
      </c>
      <c r="J1127" s="2" t="s">
        <v>85</v>
      </c>
      <c r="K1127" s="3" t="s">
        <v>9</v>
      </c>
      <c r="L1127" s="3" t="s">
        <v>81</v>
      </c>
      <c r="M1127" s="3"/>
      <c r="N1127" s="6"/>
      <c r="O1127" s="11" t="s">
        <v>105</v>
      </c>
    </row>
    <row r="1128" spans="8:15" x14ac:dyDescent="0.35">
      <c r="H1128" s="14" t="str">
        <f t="shared" si="18"/>
        <v>YesLithium_cobalt_oxideIn equipmentSingle_cell</v>
      </c>
      <c r="I1128" s="3" t="s">
        <v>16</v>
      </c>
      <c r="J1128" s="2" t="s">
        <v>84</v>
      </c>
      <c r="K1128" s="3" t="s">
        <v>35</v>
      </c>
      <c r="L1128" s="3" t="s">
        <v>81</v>
      </c>
      <c r="M1128" s="3"/>
      <c r="N1128" s="6"/>
      <c r="O1128" s="11" t="s">
        <v>105</v>
      </c>
    </row>
    <row r="1129" spans="8:15" x14ac:dyDescent="0.35">
      <c r="H1129" s="14" t="str">
        <f t="shared" si="18"/>
        <v>YesLithium_cobalt_oxideWith equipmentSingle_cell</v>
      </c>
      <c r="I1129" s="3" t="s">
        <v>16</v>
      </c>
      <c r="J1129" s="2" t="s">
        <v>84</v>
      </c>
      <c r="K1129" s="3" t="s">
        <v>37</v>
      </c>
      <c r="L1129" s="3" t="s">
        <v>81</v>
      </c>
      <c r="M1129" s="3"/>
      <c r="N1129" s="6"/>
      <c r="O1129" s="11" t="s">
        <v>105</v>
      </c>
    </row>
    <row r="1130" spans="8:15" x14ac:dyDescent="0.35">
      <c r="H1130" s="14" t="str">
        <f t="shared" si="18"/>
        <v>YesLithium_cobalt_oxideStandaloneSingle_cell</v>
      </c>
      <c r="I1130" s="3" t="s">
        <v>16</v>
      </c>
      <c r="J1130" s="2" t="s">
        <v>84</v>
      </c>
      <c r="K1130" s="3" t="s">
        <v>9</v>
      </c>
      <c r="L1130" s="3" t="s">
        <v>81</v>
      </c>
      <c r="M1130" s="3"/>
      <c r="N1130" s="6"/>
      <c r="O1130" s="11" t="s">
        <v>105</v>
      </c>
    </row>
    <row r="1131" spans="8:15" ht="29" x14ac:dyDescent="0.35">
      <c r="H1131" s="14" t="str">
        <f t="shared" si="18"/>
        <v>YesLithium_nickel_manganese_cobalt_oxideIn equipmentSingle_cell</v>
      </c>
      <c r="I1131" s="3" t="s">
        <v>16</v>
      </c>
      <c r="J1131" s="2" t="s">
        <v>87</v>
      </c>
      <c r="K1131" s="3" t="s">
        <v>35</v>
      </c>
      <c r="L1131" s="3" t="s">
        <v>81</v>
      </c>
      <c r="M1131" s="3"/>
      <c r="N1131" s="6"/>
      <c r="O1131" s="11" t="s">
        <v>105</v>
      </c>
    </row>
    <row r="1132" spans="8:15" ht="29" x14ac:dyDescent="0.35">
      <c r="H1132" s="14" t="str">
        <f t="shared" si="18"/>
        <v>YesLithium_nickel_manganese_cobalt_oxideWith equipmentSingle_cell</v>
      </c>
      <c r="I1132" s="3" t="s">
        <v>16</v>
      </c>
      <c r="J1132" s="2" t="s">
        <v>87</v>
      </c>
      <c r="K1132" s="3" t="s">
        <v>37</v>
      </c>
      <c r="L1132" s="3" t="s">
        <v>81</v>
      </c>
      <c r="M1132" s="3"/>
      <c r="N1132" s="6"/>
      <c r="O1132" s="11" t="s">
        <v>105</v>
      </c>
    </row>
    <row r="1133" spans="8:15" ht="29" x14ac:dyDescent="0.35">
      <c r="H1133" s="14" t="str">
        <f t="shared" si="18"/>
        <v>YesLithium_nickel_manganese_cobalt_oxideStandaloneSingle_cell</v>
      </c>
      <c r="I1133" s="3" t="s">
        <v>16</v>
      </c>
      <c r="J1133" s="2" t="s">
        <v>87</v>
      </c>
      <c r="K1133" s="3" t="s">
        <v>9</v>
      </c>
      <c r="L1133" s="3" t="s">
        <v>81</v>
      </c>
      <c r="M1133" s="3"/>
      <c r="N1133" s="6"/>
      <c r="O1133" s="11" t="s">
        <v>105</v>
      </c>
    </row>
    <row r="1134" spans="8:15" x14ac:dyDescent="0.35">
      <c r="H1134" s="14" t="str">
        <f t="shared" si="18"/>
        <v>YesLithium_iron_phosphateIn equipmentSingle_cell</v>
      </c>
      <c r="I1134" s="3" t="s">
        <v>16</v>
      </c>
      <c r="J1134" s="2" t="s">
        <v>86</v>
      </c>
      <c r="K1134" s="3" t="s">
        <v>35</v>
      </c>
      <c r="L1134" s="3" t="s">
        <v>81</v>
      </c>
      <c r="M1134" s="3"/>
      <c r="N1134" s="6"/>
      <c r="O1134" s="11" t="s">
        <v>105</v>
      </c>
    </row>
    <row r="1135" spans="8:15" x14ac:dyDescent="0.35">
      <c r="H1135" s="14" t="str">
        <f t="shared" si="18"/>
        <v>YesLithium_iron_phosphateWith equipmentSingle_cell</v>
      </c>
      <c r="I1135" s="3" t="s">
        <v>16</v>
      </c>
      <c r="J1135" s="2" t="s">
        <v>86</v>
      </c>
      <c r="K1135" s="3" t="s">
        <v>37</v>
      </c>
      <c r="L1135" s="3" t="s">
        <v>81</v>
      </c>
      <c r="M1135" s="3"/>
      <c r="N1135" s="6"/>
      <c r="O1135" s="11" t="s">
        <v>105</v>
      </c>
    </row>
    <row r="1136" spans="8:15" x14ac:dyDescent="0.35">
      <c r="H1136" s="14" t="str">
        <f t="shared" si="18"/>
        <v>YesLithium_iron_phosphateStandaloneSingle_cell</v>
      </c>
      <c r="I1136" s="3" t="s">
        <v>16</v>
      </c>
      <c r="J1136" s="2" t="s">
        <v>86</v>
      </c>
      <c r="K1136" s="3" t="s">
        <v>9</v>
      </c>
      <c r="L1136" s="3" t="s">
        <v>81</v>
      </c>
      <c r="M1136" s="3"/>
      <c r="N1136" s="6"/>
      <c r="O1136" s="11" t="s">
        <v>105</v>
      </c>
    </row>
    <row r="1137" spans="8:15" x14ac:dyDescent="0.35">
      <c r="H1137" s="14" t="str">
        <f t="shared" si="18"/>
        <v>YesLithium_titanateIn equipmentSingle_cell</v>
      </c>
      <c r="I1137" s="3" t="s">
        <v>16</v>
      </c>
      <c r="J1137" s="2" t="s">
        <v>88</v>
      </c>
      <c r="K1137" s="3" t="s">
        <v>35</v>
      </c>
      <c r="L1137" s="3" t="s">
        <v>81</v>
      </c>
      <c r="M1137" s="3"/>
      <c r="N1137" s="6"/>
      <c r="O1137" s="11" t="s">
        <v>105</v>
      </c>
    </row>
    <row r="1138" spans="8:15" x14ac:dyDescent="0.35">
      <c r="H1138" s="14" t="str">
        <f t="shared" si="18"/>
        <v>YesLithium_titanateWith equipmentSingle_cell</v>
      </c>
      <c r="I1138" s="3" t="s">
        <v>16</v>
      </c>
      <c r="J1138" s="2" t="s">
        <v>88</v>
      </c>
      <c r="K1138" s="3" t="s">
        <v>37</v>
      </c>
      <c r="L1138" s="3" t="s">
        <v>81</v>
      </c>
      <c r="M1138" s="3"/>
      <c r="N1138" s="6"/>
      <c r="O1138" s="11" t="s">
        <v>105</v>
      </c>
    </row>
    <row r="1139" spans="8:15" x14ac:dyDescent="0.35">
      <c r="H1139" s="14" t="str">
        <f t="shared" si="18"/>
        <v>YesLithium_titanateStandaloneSingle_cell</v>
      </c>
      <c r="I1139" s="3" t="s">
        <v>16</v>
      </c>
      <c r="J1139" s="2" t="s">
        <v>88</v>
      </c>
      <c r="K1139" s="3" t="s">
        <v>9</v>
      </c>
      <c r="L1139" s="3" t="s">
        <v>81</v>
      </c>
      <c r="M1139" s="3"/>
      <c r="N1139" s="6"/>
      <c r="O1139" s="11" t="s">
        <v>105</v>
      </c>
    </row>
    <row r="1140" spans="8:15" x14ac:dyDescent="0.35">
      <c r="H1140" s="14" t="str">
        <f t="shared" si="18"/>
        <v>Yes_18650_In equipmentSingle_cell</v>
      </c>
      <c r="I1140" s="3" t="s">
        <v>16</v>
      </c>
      <c r="J1140" s="3" t="s">
        <v>78</v>
      </c>
      <c r="K1140" s="3" t="s">
        <v>35</v>
      </c>
      <c r="L1140" s="3" t="s">
        <v>81</v>
      </c>
      <c r="M1140" s="3"/>
      <c r="N1140" s="6"/>
      <c r="O1140" s="11" t="s">
        <v>105</v>
      </c>
    </row>
    <row r="1141" spans="8:15" x14ac:dyDescent="0.35">
      <c r="H1141" s="14" t="str">
        <f t="shared" si="18"/>
        <v>Yes_18650_With equipmentSingle_cell</v>
      </c>
      <c r="I1141" s="3" t="s">
        <v>16</v>
      </c>
      <c r="J1141" s="3" t="s">
        <v>78</v>
      </c>
      <c r="K1141" s="3" t="s">
        <v>37</v>
      </c>
      <c r="L1141" s="3" t="s">
        <v>81</v>
      </c>
      <c r="M1141" s="3"/>
      <c r="N1141" s="6"/>
      <c r="O1141" s="11" t="s">
        <v>105</v>
      </c>
    </row>
    <row r="1142" spans="8:15" x14ac:dyDescent="0.35">
      <c r="H1142" s="14" t="str">
        <f t="shared" si="18"/>
        <v>Yes_18650_StandaloneSingle_cell</v>
      </c>
      <c r="I1142" s="3" t="s">
        <v>16</v>
      </c>
      <c r="J1142" s="3" t="s">
        <v>78</v>
      </c>
      <c r="K1142" s="3" t="s">
        <v>9</v>
      </c>
      <c r="L1142" s="3" t="s">
        <v>81</v>
      </c>
      <c r="M1142" s="3"/>
      <c r="N1142" s="6"/>
      <c r="O1142" s="11" t="s">
        <v>105</v>
      </c>
    </row>
    <row r="1143" spans="8:15" x14ac:dyDescent="0.35">
      <c r="H1143" s="14" t="str">
        <f t="shared" si="18"/>
        <v>YesLithium_IonIn equipmentSingle_cell</v>
      </c>
      <c r="I1143" s="3" t="s">
        <v>16</v>
      </c>
      <c r="J1143" s="2" t="s">
        <v>79</v>
      </c>
      <c r="K1143" s="3" t="s">
        <v>35</v>
      </c>
      <c r="L1143" s="3" t="s">
        <v>81</v>
      </c>
      <c r="M1143" s="3"/>
      <c r="N1143" s="6"/>
      <c r="O1143" s="11" t="s">
        <v>105</v>
      </c>
    </row>
    <row r="1144" spans="8:15" x14ac:dyDescent="0.35">
      <c r="H1144" s="14" t="str">
        <f t="shared" si="18"/>
        <v>YesLithium_IonWith equipmentSingle_cell</v>
      </c>
      <c r="I1144" s="3" t="s">
        <v>16</v>
      </c>
      <c r="J1144" s="2" t="s">
        <v>79</v>
      </c>
      <c r="K1144" s="3" t="s">
        <v>37</v>
      </c>
      <c r="L1144" s="3" t="s">
        <v>81</v>
      </c>
      <c r="M1144" s="3"/>
      <c r="N1144" s="6"/>
      <c r="O1144" s="11" t="s">
        <v>105</v>
      </c>
    </row>
    <row r="1145" spans="8:15" x14ac:dyDescent="0.35">
      <c r="H1145" s="14" t="str">
        <f t="shared" si="18"/>
        <v>YesLithium_IonStandaloneSingle_cell</v>
      </c>
      <c r="I1145" s="3" t="s">
        <v>16</v>
      </c>
      <c r="J1145" s="2" t="s">
        <v>79</v>
      </c>
      <c r="K1145" s="3" t="s">
        <v>9</v>
      </c>
      <c r="L1145" s="3" t="s">
        <v>81</v>
      </c>
      <c r="M1145" s="3"/>
      <c r="N1145" s="6"/>
      <c r="O1145" s="11" t="s">
        <v>105</v>
      </c>
    </row>
    <row r="1146" spans="8:15" x14ac:dyDescent="0.35">
      <c r="H1146" s="14" t="str">
        <f t="shared" si="18"/>
        <v>YesLithium_PolymerIn equipmentSingle_cell</v>
      </c>
      <c r="I1146" s="3" t="s">
        <v>16</v>
      </c>
      <c r="J1146" s="2" t="s">
        <v>85</v>
      </c>
      <c r="K1146" s="3" t="s">
        <v>35</v>
      </c>
      <c r="L1146" s="3" t="s">
        <v>81</v>
      </c>
      <c r="M1146" s="3"/>
      <c r="N1146" s="6"/>
      <c r="O1146" s="11" t="s">
        <v>105</v>
      </c>
    </row>
    <row r="1147" spans="8:15" x14ac:dyDescent="0.35">
      <c r="H1147" s="14" t="str">
        <f t="shared" si="18"/>
        <v>YesLithium_PolymerWith equipmentSingle_cell</v>
      </c>
      <c r="I1147" s="3" t="s">
        <v>16</v>
      </c>
      <c r="J1147" s="2" t="s">
        <v>85</v>
      </c>
      <c r="K1147" s="3" t="s">
        <v>37</v>
      </c>
      <c r="L1147" s="3" t="s">
        <v>81</v>
      </c>
      <c r="M1147" s="3"/>
      <c r="N1147" s="6"/>
      <c r="O1147" s="11" t="s">
        <v>105</v>
      </c>
    </row>
    <row r="1148" spans="8:15" x14ac:dyDescent="0.35">
      <c r="H1148" s="14" t="str">
        <f t="shared" si="18"/>
        <v>YesLithium_PolymerStandaloneSingle_cell</v>
      </c>
      <c r="I1148" s="3" t="s">
        <v>16</v>
      </c>
      <c r="J1148" s="2" t="s">
        <v>85</v>
      </c>
      <c r="K1148" s="3" t="s">
        <v>9</v>
      </c>
      <c r="L1148" s="3" t="s">
        <v>81</v>
      </c>
      <c r="M1148" s="3"/>
      <c r="N1148" s="6"/>
      <c r="O1148" s="11" t="s">
        <v>105</v>
      </c>
    </row>
    <row r="1149" spans="8:15" x14ac:dyDescent="0.35">
      <c r="H1149" s="14" t="str">
        <f t="shared" ref="H1149:H1212" si="19">I1149&amp;J1149&amp;K1149&amp;L1149&amp;M1149&amp;N1149</f>
        <v>YesLithium_cobalt_oxideIn equipmentSingle_cell</v>
      </c>
      <c r="I1149" s="3" t="s">
        <v>16</v>
      </c>
      <c r="J1149" s="2" t="s">
        <v>84</v>
      </c>
      <c r="K1149" s="3" t="s">
        <v>35</v>
      </c>
      <c r="L1149" s="3" t="s">
        <v>81</v>
      </c>
      <c r="M1149" s="3"/>
      <c r="N1149" s="6"/>
      <c r="O1149" s="11" t="s">
        <v>105</v>
      </c>
    </row>
    <row r="1150" spans="8:15" x14ac:dyDescent="0.35">
      <c r="H1150" s="14" t="str">
        <f t="shared" si="19"/>
        <v>YesLithium_cobalt_oxideWith equipmentSingle_cell</v>
      </c>
      <c r="I1150" s="3" t="s">
        <v>16</v>
      </c>
      <c r="J1150" s="2" t="s">
        <v>84</v>
      </c>
      <c r="K1150" s="3" t="s">
        <v>37</v>
      </c>
      <c r="L1150" s="3" t="s">
        <v>81</v>
      </c>
      <c r="M1150" s="3"/>
      <c r="N1150" s="6"/>
      <c r="O1150" s="11" t="s">
        <v>105</v>
      </c>
    </row>
    <row r="1151" spans="8:15" x14ac:dyDescent="0.35">
      <c r="H1151" s="14" t="str">
        <f t="shared" si="19"/>
        <v>YesLithium_cobalt_oxideStandaloneSingle_cell</v>
      </c>
      <c r="I1151" s="3" t="s">
        <v>16</v>
      </c>
      <c r="J1151" s="2" t="s">
        <v>84</v>
      </c>
      <c r="K1151" s="3" t="s">
        <v>9</v>
      </c>
      <c r="L1151" s="3" t="s">
        <v>81</v>
      </c>
      <c r="M1151" s="3"/>
      <c r="N1151" s="6"/>
      <c r="O1151" s="11" t="s">
        <v>105</v>
      </c>
    </row>
    <row r="1152" spans="8:15" ht="29" x14ac:dyDescent="0.35">
      <c r="H1152" s="14" t="str">
        <f t="shared" si="19"/>
        <v>YesLithium_nickel_manganese_cobalt_oxideIn equipmentSingle_cell</v>
      </c>
      <c r="I1152" s="3" t="s">
        <v>16</v>
      </c>
      <c r="J1152" s="2" t="s">
        <v>87</v>
      </c>
      <c r="K1152" s="3" t="s">
        <v>35</v>
      </c>
      <c r="L1152" s="3" t="s">
        <v>81</v>
      </c>
      <c r="M1152" s="3"/>
      <c r="N1152" s="6"/>
      <c r="O1152" s="11" t="s">
        <v>105</v>
      </c>
    </row>
    <row r="1153" spans="8:15" ht="29" x14ac:dyDescent="0.35">
      <c r="H1153" s="14" t="str">
        <f t="shared" si="19"/>
        <v>YesLithium_nickel_manganese_cobalt_oxideWith equipmentSingle_cell</v>
      </c>
      <c r="I1153" s="3" t="s">
        <v>16</v>
      </c>
      <c r="J1153" s="2" t="s">
        <v>87</v>
      </c>
      <c r="K1153" s="3" t="s">
        <v>37</v>
      </c>
      <c r="L1153" s="3" t="s">
        <v>81</v>
      </c>
      <c r="M1153" s="3"/>
      <c r="N1153" s="6"/>
      <c r="O1153" s="11" t="s">
        <v>105</v>
      </c>
    </row>
    <row r="1154" spans="8:15" ht="29" x14ac:dyDescent="0.35">
      <c r="H1154" s="14" t="str">
        <f t="shared" si="19"/>
        <v>YesLithium_nickel_manganese_cobalt_oxideStandaloneSingle_cell</v>
      </c>
      <c r="I1154" s="3" t="s">
        <v>16</v>
      </c>
      <c r="J1154" s="2" t="s">
        <v>87</v>
      </c>
      <c r="K1154" s="3" t="s">
        <v>9</v>
      </c>
      <c r="L1154" s="3" t="s">
        <v>81</v>
      </c>
      <c r="M1154" s="3"/>
      <c r="N1154" s="6"/>
      <c r="O1154" s="11" t="s">
        <v>105</v>
      </c>
    </row>
    <row r="1155" spans="8:15" x14ac:dyDescent="0.35">
      <c r="H1155" s="14" t="str">
        <f t="shared" si="19"/>
        <v>YesLithium_iron_phosphateIn equipmentSingle_cell</v>
      </c>
      <c r="I1155" s="3" t="s">
        <v>16</v>
      </c>
      <c r="J1155" s="2" t="s">
        <v>86</v>
      </c>
      <c r="K1155" s="3" t="s">
        <v>35</v>
      </c>
      <c r="L1155" s="3" t="s">
        <v>81</v>
      </c>
      <c r="M1155" s="3"/>
      <c r="N1155" s="6"/>
      <c r="O1155" s="11" t="s">
        <v>105</v>
      </c>
    </row>
    <row r="1156" spans="8:15" x14ac:dyDescent="0.35">
      <c r="H1156" s="14" t="str">
        <f t="shared" si="19"/>
        <v>YesLithium_iron_phosphateWith equipmentSingle_cell</v>
      </c>
      <c r="I1156" s="3" t="s">
        <v>16</v>
      </c>
      <c r="J1156" s="2" t="s">
        <v>86</v>
      </c>
      <c r="K1156" s="3" t="s">
        <v>37</v>
      </c>
      <c r="L1156" s="3" t="s">
        <v>81</v>
      </c>
      <c r="M1156" s="3"/>
      <c r="N1156" s="6"/>
      <c r="O1156" s="11" t="s">
        <v>105</v>
      </c>
    </row>
    <row r="1157" spans="8:15" x14ac:dyDescent="0.35">
      <c r="H1157" s="14" t="str">
        <f t="shared" si="19"/>
        <v>YesLithium_iron_phosphateStandaloneSingle_cell</v>
      </c>
      <c r="I1157" s="3" t="s">
        <v>16</v>
      </c>
      <c r="J1157" s="2" t="s">
        <v>86</v>
      </c>
      <c r="K1157" s="3" t="s">
        <v>9</v>
      </c>
      <c r="L1157" s="3" t="s">
        <v>81</v>
      </c>
      <c r="M1157" s="3"/>
      <c r="N1157" s="6"/>
      <c r="O1157" s="11" t="s">
        <v>105</v>
      </c>
    </row>
    <row r="1158" spans="8:15" x14ac:dyDescent="0.35">
      <c r="H1158" s="14" t="str">
        <f t="shared" si="19"/>
        <v>YesLithium_titanateIn equipmentSingle_cell</v>
      </c>
      <c r="I1158" s="3" t="s">
        <v>16</v>
      </c>
      <c r="J1158" s="2" t="s">
        <v>88</v>
      </c>
      <c r="K1158" s="3" t="s">
        <v>35</v>
      </c>
      <c r="L1158" s="3" t="s">
        <v>81</v>
      </c>
      <c r="M1158" s="3"/>
      <c r="N1158" s="6"/>
      <c r="O1158" s="11" t="s">
        <v>105</v>
      </c>
    </row>
    <row r="1159" spans="8:15" x14ac:dyDescent="0.35">
      <c r="H1159" s="14" t="str">
        <f t="shared" si="19"/>
        <v>YesLithium_titanateWith equipmentSingle_cell</v>
      </c>
      <c r="I1159" s="3" t="s">
        <v>16</v>
      </c>
      <c r="J1159" s="2" t="s">
        <v>88</v>
      </c>
      <c r="K1159" s="3" t="s">
        <v>37</v>
      </c>
      <c r="L1159" s="3" t="s">
        <v>81</v>
      </c>
      <c r="M1159" s="3"/>
      <c r="N1159" s="6"/>
      <c r="O1159" s="11" t="s">
        <v>105</v>
      </c>
    </row>
    <row r="1160" spans="8:15" x14ac:dyDescent="0.35">
      <c r="H1160" s="14" t="str">
        <f t="shared" si="19"/>
        <v>YesLithium_titanateStandaloneSingle_cell</v>
      </c>
      <c r="I1160" s="3" t="s">
        <v>16</v>
      </c>
      <c r="J1160" s="2" t="s">
        <v>88</v>
      </c>
      <c r="K1160" s="3" t="s">
        <v>9</v>
      </c>
      <c r="L1160" s="3" t="s">
        <v>81</v>
      </c>
      <c r="M1160" s="3"/>
      <c r="N1160" s="6"/>
      <c r="O1160" s="11" t="s">
        <v>105</v>
      </c>
    </row>
    <row r="1161" spans="8:15" x14ac:dyDescent="0.35">
      <c r="H1161" s="14" t="str">
        <f t="shared" si="19"/>
        <v>Yes_18650_In equipmentSingle_cell</v>
      </c>
      <c r="I1161" s="3" t="s">
        <v>16</v>
      </c>
      <c r="J1161" s="3" t="s">
        <v>78</v>
      </c>
      <c r="K1161" s="3" t="s">
        <v>35</v>
      </c>
      <c r="L1161" s="3" t="s">
        <v>81</v>
      </c>
      <c r="M1161" s="3"/>
      <c r="N1161" s="6"/>
      <c r="O1161" s="11" t="s">
        <v>105</v>
      </c>
    </row>
    <row r="1162" spans="8:15" x14ac:dyDescent="0.35">
      <c r="H1162" s="14" t="str">
        <f t="shared" si="19"/>
        <v>Yes_18650_With equipmentSingle_cell</v>
      </c>
      <c r="I1162" s="3" t="s">
        <v>16</v>
      </c>
      <c r="J1162" s="3" t="s">
        <v>78</v>
      </c>
      <c r="K1162" s="3" t="s">
        <v>37</v>
      </c>
      <c r="L1162" s="3" t="s">
        <v>81</v>
      </c>
      <c r="M1162" s="3"/>
      <c r="N1162" s="6"/>
      <c r="O1162" s="11" t="s">
        <v>105</v>
      </c>
    </row>
    <row r="1163" spans="8:15" x14ac:dyDescent="0.35">
      <c r="H1163" s="14" t="str">
        <f t="shared" si="19"/>
        <v>Yes_18650_StandaloneSingle_cell</v>
      </c>
      <c r="I1163" s="3" t="s">
        <v>16</v>
      </c>
      <c r="J1163" s="3" t="s">
        <v>78</v>
      </c>
      <c r="K1163" s="3" t="s">
        <v>9</v>
      </c>
      <c r="L1163" s="3" t="s">
        <v>81</v>
      </c>
      <c r="M1163" s="3"/>
      <c r="N1163" s="6"/>
      <c r="O1163" s="11" t="s">
        <v>105</v>
      </c>
    </row>
    <row r="1164" spans="8:15" x14ac:dyDescent="0.35">
      <c r="H1164" s="14" t="str">
        <f t="shared" si="19"/>
        <v>YesLithium_IonIn equipmentSingle_cell</v>
      </c>
      <c r="I1164" s="3" t="s">
        <v>16</v>
      </c>
      <c r="J1164" s="2" t="s">
        <v>79</v>
      </c>
      <c r="K1164" s="3" t="s">
        <v>35</v>
      </c>
      <c r="L1164" s="3" t="s">
        <v>81</v>
      </c>
      <c r="M1164" s="3"/>
      <c r="N1164" s="6"/>
      <c r="O1164" s="11" t="s">
        <v>105</v>
      </c>
    </row>
    <row r="1165" spans="8:15" x14ac:dyDescent="0.35">
      <c r="H1165" s="14" t="str">
        <f t="shared" si="19"/>
        <v>YesLithium_IonWith equipmentSingle_cell</v>
      </c>
      <c r="I1165" s="3" t="s">
        <v>16</v>
      </c>
      <c r="J1165" s="2" t="s">
        <v>79</v>
      </c>
      <c r="K1165" s="3" t="s">
        <v>37</v>
      </c>
      <c r="L1165" s="3" t="s">
        <v>81</v>
      </c>
      <c r="M1165" s="3"/>
      <c r="N1165" s="6"/>
      <c r="O1165" s="11" t="s">
        <v>105</v>
      </c>
    </row>
    <row r="1166" spans="8:15" x14ac:dyDescent="0.35">
      <c r="H1166" s="14" t="str">
        <f t="shared" si="19"/>
        <v>YesLithium_IonStandaloneSingle_cell</v>
      </c>
      <c r="I1166" s="3" t="s">
        <v>16</v>
      </c>
      <c r="J1166" s="2" t="s">
        <v>79</v>
      </c>
      <c r="K1166" s="3" t="s">
        <v>9</v>
      </c>
      <c r="L1166" s="3" t="s">
        <v>81</v>
      </c>
      <c r="M1166" s="3"/>
      <c r="N1166" s="6"/>
      <c r="O1166" s="11" t="s">
        <v>105</v>
      </c>
    </row>
    <row r="1167" spans="8:15" x14ac:dyDescent="0.35">
      <c r="H1167" s="14" t="str">
        <f t="shared" si="19"/>
        <v>YesLithium_PolymerIn equipmentSingle_cell</v>
      </c>
      <c r="I1167" s="3" t="s">
        <v>16</v>
      </c>
      <c r="J1167" s="2" t="s">
        <v>85</v>
      </c>
      <c r="K1167" s="3" t="s">
        <v>35</v>
      </c>
      <c r="L1167" s="3" t="s">
        <v>81</v>
      </c>
      <c r="M1167" s="3"/>
      <c r="N1167" s="6"/>
      <c r="O1167" s="11" t="s">
        <v>105</v>
      </c>
    </row>
    <row r="1168" spans="8:15" x14ac:dyDescent="0.35">
      <c r="H1168" s="14" t="str">
        <f t="shared" si="19"/>
        <v>YesLithium_PolymerWith equipmentSingle_cell</v>
      </c>
      <c r="I1168" s="3" t="s">
        <v>16</v>
      </c>
      <c r="J1168" s="2" t="s">
        <v>85</v>
      </c>
      <c r="K1168" s="3" t="s">
        <v>37</v>
      </c>
      <c r="L1168" s="3" t="s">
        <v>81</v>
      </c>
      <c r="M1168" s="3"/>
      <c r="N1168" s="6"/>
      <c r="O1168" s="11" t="s">
        <v>105</v>
      </c>
    </row>
    <row r="1169" spans="8:15" x14ac:dyDescent="0.35">
      <c r="H1169" s="14" t="str">
        <f t="shared" si="19"/>
        <v>YesLithium_PolymerStandaloneSingle_cell</v>
      </c>
      <c r="I1169" s="3" t="s">
        <v>16</v>
      </c>
      <c r="J1169" s="2" t="s">
        <v>85</v>
      </c>
      <c r="K1169" s="3" t="s">
        <v>9</v>
      </c>
      <c r="L1169" s="3" t="s">
        <v>81</v>
      </c>
      <c r="M1169" s="3"/>
      <c r="N1169" s="6"/>
      <c r="O1169" s="11" t="s">
        <v>105</v>
      </c>
    </row>
    <row r="1170" spans="8:15" x14ac:dyDescent="0.35">
      <c r="H1170" s="14" t="str">
        <f t="shared" si="19"/>
        <v>YesLithium_cobalt_oxideIn equipmentSingle_cell</v>
      </c>
      <c r="I1170" s="3" t="s">
        <v>16</v>
      </c>
      <c r="J1170" s="2" t="s">
        <v>84</v>
      </c>
      <c r="K1170" s="3" t="s">
        <v>35</v>
      </c>
      <c r="L1170" s="3" t="s">
        <v>81</v>
      </c>
      <c r="M1170" s="3"/>
      <c r="N1170" s="6"/>
      <c r="O1170" s="11" t="s">
        <v>105</v>
      </c>
    </row>
    <row r="1171" spans="8:15" x14ac:dyDescent="0.35">
      <c r="H1171" s="14" t="str">
        <f t="shared" si="19"/>
        <v>YesLithium_cobalt_oxideWith equipmentSingle_cell</v>
      </c>
      <c r="I1171" s="3" t="s">
        <v>16</v>
      </c>
      <c r="J1171" s="2" t="s">
        <v>84</v>
      </c>
      <c r="K1171" s="3" t="s">
        <v>37</v>
      </c>
      <c r="L1171" s="3" t="s">
        <v>81</v>
      </c>
      <c r="M1171" s="3"/>
      <c r="N1171" s="6"/>
      <c r="O1171" s="11" t="s">
        <v>105</v>
      </c>
    </row>
    <row r="1172" spans="8:15" x14ac:dyDescent="0.35">
      <c r="H1172" s="14" t="str">
        <f t="shared" si="19"/>
        <v>YesLithium_cobalt_oxideStandaloneSingle_cell</v>
      </c>
      <c r="I1172" s="3" t="s">
        <v>16</v>
      </c>
      <c r="J1172" s="2" t="s">
        <v>84</v>
      </c>
      <c r="K1172" s="3" t="s">
        <v>9</v>
      </c>
      <c r="L1172" s="3" t="s">
        <v>81</v>
      </c>
      <c r="M1172" s="3"/>
      <c r="N1172" s="6"/>
      <c r="O1172" s="11" t="s">
        <v>105</v>
      </c>
    </row>
    <row r="1173" spans="8:15" ht="29" x14ac:dyDescent="0.35">
      <c r="H1173" s="14" t="str">
        <f t="shared" si="19"/>
        <v>YesLithium_nickel_manganese_cobalt_oxideIn equipmentSingle_cell</v>
      </c>
      <c r="I1173" s="3" t="s">
        <v>16</v>
      </c>
      <c r="J1173" s="2" t="s">
        <v>87</v>
      </c>
      <c r="K1173" s="3" t="s">
        <v>35</v>
      </c>
      <c r="L1173" s="3" t="s">
        <v>81</v>
      </c>
      <c r="M1173" s="3"/>
      <c r="N1173" s="6"/>
      <c r="O1173" s="11" t="s">
        <v>105</v>
      </c>
    </row>
    <row r="1174" spans="8:15" ht="29" x14ac:dyDescent="0.35">
      <c r="H1174" s="14" t="str">
        <f t="shared" si="19"/>
        <v>YesLithium_nickel_manganese_cobalt_oxideWith equipmentSingle_cell</v>
      </c>
      <c r="I1174" s="3" t="s">
        <v>16</v>
      </c>
      <c r="J1174" s="2" t="s">
        <v>87</v>
      </c>
      <c r="K1174" s="3" t="s">
        <v>37</v>
      </c>
      <c r="L1174" s="3" t="s">
        <v>81</v>
      </c>
      <c r="M1174" s="3"/>
      <c r="N1174" s="6"/>
      <c r="O1174" s="11" t="s">
        <v>105</v>
      </c>
    </row>
    <row r="1175" spans="8:15" ht="29" x14ac:dyDescent="0.35">
      <c r="H1175" s="14" t="str">
        <f t="shared" si="19"/>
        <v>YesLithium_nickel_manganese_cobalt_oxideStandaloneSingle_cell</v>
      </c>
      <c r="I1175" s="3" t="s">
        <v>16</v>
      </c>
      <c r="J1175" s="2" t="s">
        <v>87</v>
      </c>
      <c r="K1175" s="3" t="s">
        <v>9</v>
      </c>
      <c r="L1175" s="3" t="s">
        <v>81</v>
      </c>
      <c r="M1175" s="3"/>
      <c r="N1175" s="6"/>
      <c r="O1175" s="11" t="s">
        <v>105</v>
      </c>
    </row>
    <row r="1176" spans="8:15" x14ac:dyDescent="0.35">
      <c r="H1176" s="14" t="str">
        <f t="shared" si="19"/>
        <v>YesLithium_iron_phosphateIn equipmentSingle_cell</v>
      </c>
      <c r="I1176" s="3" t="s">
        <v>16</v>
      </c>
      <c r="J1176" s="2" t="s">
        <v>86</v>
      </c>
      <c r="K1176" s="3" t="s">
        <v>35</v>
      </c>
      <c r="L1176" s="3" t="s">
        <v>81</v>
      </c>
      <c r="M1176" s="3"/>
      <c r="N1176" s="6"/>
      <c r="O1176" s="11" t="s">
        <v>105</v>
      </c>
    </row>
    <row r="1177" spans="8:15" x14ac:dyDescent="0.35">
      <c r="H1177" s="14" t="str">
        <f t="shared" si="19"/>
        <v>YesLithium_iron_phosphateWith equipmentSingle_cell</v>
      </c>
      <c r="I1177" s="3" t="s">
        <v>16</v>
      </c>
      <c r="J1177" s="2" t="s">
        <v>86</v>
      </c>
      <c r="K1177" s="3" t="s">
        <v>37</v>
      </c>
      <c r="L1177" s="3" t="s">
        <v>81</v>
      </c>
      <c r="M1177" s="3"/>
      <c r="N1177" s="6"/>
      <c r="O1177" s="11" t="s">
        <v>105</v>
      </c>
    </row>
    <row r="1178" spans="8:15" x14ac:dyDescent="0.35">
      <c r="H1178" s="14" t="str">
        <f t="shared" si="19"/>
        <v>YesLithium_iron_phosphateStandaloneSingle_cell</v>
      </c>
      <c r="I1178" s="3" t="s">
        <v>16</v>
      </c>
      <c r="J1178" s="2" t="s">
        <v>86</v>
      </c>
      <c r="K1178" s="3" t="s">
        <v>9</v>
      </c>
      <c r="L1178" s="3" t="s">
        <v>81</v>
      </c>
      <c r="M1178" s="3"/>
      <c r="N1178" s="6"/>
      <c r="O1178" s="11" t="s">
        <v>105</v>
      </c>
    </row>
    <row r="1179" spans="8:15" x14ac:dyDescent="0.35">
      <c r="H1179" s="14" t="str">
        <f t="shared" si="19"/>
        <v>YesLithium_titanateIn equipmentSingle_cell</v>
      </c>
      <c r="I1179" s="3" t="s">
        <v>16</v>
      </c>
      <c r="J1179" s="2" t="s">
        <v>88</v>
      </c>
      <c r="K1179" s="3" t="s">
        <v>35</v>
      </c>
      <c r="L1179" s="3" t="s">
        <v>81</v>
      </c>
      <c r="M1179" s="3"/>
      <c r="N1179" s="6"/>
      <c r="O1179" s="11" t="s">
        <v>105</v>
      </c>
    </row>
    <row r="1180" spans="8:15" x14ac:dyDescent="0.35">
      <c r="H1180" s="14" t="str">
        <f t="shared" si="19"/>
        <v>YesLithium_titanateWith equipmentSingle_cell</v>
      </c>
      <c r="I1180" s="3" t="s">
        <v>16</v>
      </c>
      <c r="J1180" s="2" t="s">
        <v>88</v>
      </c>
      <c r="K1180" s="3" t="s">
        <v>37</v>
      </c>
      <c r="L1180" s="3" t="s">
        <v>81</v>
      </c>
      <c r="M1180" s="3"/>
      <c r="N1180" s="6"/>
      <c r="O1180" s="11" t="s">
        <v>105</v>
      </c>
    </row>
    <row r="1181" spans="8:15" x14ac:dyDescent="0.35">
      <c r="H1181" s="14" t="str">
        <f t="shared" si="19"/>
        <v>YesLithium_titanateStandaloneSingle_cell</v>
      </c>
      <c r="I1181" s="3" t="s">
        <v>16</v>
      </c>
      <c r="J1181" s="2" t="s">
        <v>88</v>
      </c>
      <c r="K1181" s="3" t="s">
        <v>9</v>
      </c>
      <c r="L1181" s="3" t="s">
        <v>81</v>
      </c>
      <c r="M1181" s="3"/>
      <c r="N1181" s="6"/>
      <c r="O1181" s="11" t="s">
        <v>105</v>
      </c>
    </row>
    <row r="1182" spans="8:15" x14ac:dyDescent="0.35">
      <c r="H1182" s="14" t="str">
        <f t="shared" si="19"/>
        <v>Yes_18650_In equipmentSingle_cell</v>
      </c>
      <c r="I1182" s="3" t="s">
        <v>16</v>
      </c>
      <c r="J1182" s="3" t="s">
        <v>78</v>
      </c>
      <c r="K1182" s="3" t="s">
        <v>35</v>
      </c>
      <c r="L1182" s="3" t="s">
        <v>81</v>
      </c>
      <c r="M1182" s="3"/>
      <c r="N1182" s="6"/>
      <c r="O1182" s="11" t="s">
        <v>105</v>
      </c>
    </row>
    <row r="1183" spans="8:15" x14ac:dyDescent="0.35">
      <c r="H1183" s="14" t="str">
        <f t="shared" si="19"/>
        <v>Yes_18650_With equipmentSingle_cell</v>
      </c>
      <c r="I1183" s="3" t="s">
        <v>16</v>
      </c>
      <c r="J1183" s="3" t="s">
        <v>78</v>
      </c>
      <c r="K1183" s="3" t="s">
        <v>37</v>
      </c>
      <c r="L1183" s="3" t="s">
        <v>81</v>
      </c>
      <c r="M1183" s="3"/>
      <c r="N1183" s="6"/>
      <c r="O1183" s="11" t="s">
        <v>105</v>
      </c>
    </row>
    <row r="1184" spans="8:15" x14ac:dyDescent="0.35">
      <c r="H1184" s="14" t="str">
        <f t="shared" si="19"/>
        <v>Yes_18650_StandaloneSingle_cell</v>
      </c>
      <c r="I1184" s="3" t="s">
        <v>16</v>
      </c>
      <c r="J1184" s="3" t="s">
        <v>78</v>
      </c>
      <c r="K1184" s="3" t="s">
        <v>9</v>
      </c>
      <c r="L1184" s="3" t="s">
        <v>81</v>
      </c>
      <c r="M1184" s="3"/>
      <c r="N1184" s="6"/>
      <c r="O1184" s="11" t="s">
        <v>105</v>
      </c>
    </row>
    <row r="1185" spans="8:15" x14ac:dyDescent="0.35">
      <c r="H1185" s="14" t="str">
        <f t="shared" si="19"/>
        <v>YesLithium_IonIn equipmentSingle_cell</v>
      </c>
      <c r="I1185" s="3" t="s">
        <v>16</v>
      </c>
      <c r="J1185" s="2" t="s">
        <v>79</v>
      </c>
      <c r="K1185" s="3" t="s">
        <v>35</v>
      </c>
      <c r="L1185" s="3" t="s">
        <v>81</v>
      </c>
      <c r="M1185" s="3"/>
      <c r="N1185" s="6"/>
      <c r="O1185" s="11" t="s">
        <v>105</v>
      </c>
    </row>
    <row r="1186" spans="8:15" x14ac:dyDescent="0.35">
      <c r="H1186" s="14" t="str">
        <f t="shared" si="19"/>
        <v>YesLithium_IonWith equipmentSingle_cell</v>
      </c>
      <c r="I1186" s="3" t="s">
        <v>16</v>
      </c>
      <c r="J1186" s="2" t="s">
        <v>79</v>
      </c>
      <c r="K1186" s="3" t="s">
        <v>37</v>
      </c>
      <c r="L1186" s="3" t="s">
        <v>81</v>
      </c>
      <c r="M1186" s="3"/>
      <c r="N1186" s="6"/>
      <c r="O1186" s="11" t="s">
        <v>105</v>
      </c>
    </row>
    <row r="1187" spans="8:15" x14ac:dyDescent="0.35">
      <c r="H1187" s="14" t="str">
        <f t="shared" si="19"/>
        <v>YesLithium_IonStandaloneSingle_cell</v>
      </c>
      <c r="I1187" s="3" t="s">
        <v>16</v>
      </c>
      <c r="J1187" s="2" t="s">
        <v>79</v>
      </c>
      <c r="K1187" s="3" t="s">
        <v>9</v>
      </c>
      <c r="L1187" s="3" t="s">
        <v>81</v>
      </c>
      <c r="M1187" s="3"/>
      <c r="N1187" s="6"/>
      <c r="O1187" s="11" t="s">
        <v>105</v>
      </c>
    </row>
    <row r="1188" spans="8:15" x14ac:dyDescent="0.35">
      <c r="H1188" s="14" t="str">
        <f t="shared" si="19"/>
        <v>YesLithium_PolymerIn equipmentSingle_cell</v>
      </c>
      <c r="I1188" s="3" t="s">
        <v>16</v>
      </c>
      <c r="J1188" s="2" t="s">
        <v>85</v>
      </c>
      <c r="K1188" s="3" t="s">
        <v>35</v>
      </c>
      <c r="L1188" s="3" t="s">
        <v>81</v>
      </c>
      <c r="M1188" s="3"/>
      <c r="N1188" s="6"/>
      <c r="O1188" s="11" t="s">
        <v>105</v>
      </c>
    </row>
    <row r="1189" spans="8:15" x14ac:dyDescent="0.35">
      <c r="H1189" s="14" t="str">
        <f t="shared" si="19"/>
        <v>YesLithium_PolymerWith equipmentSingle_cell</v>
      </c>
      <c r="I1189" s="3" t="s">
        <v>16</v>
      </c>
      <c r="J1189" s="2" t="s">
        <v>85</v>
      </c>
      <c r="K1189" s="3" t="s">
        <v>37</v>
      </c>
      <c r="L1189" s="3" t="s">
        <v>81</v>
      </c>
      <c r="M1189" s="3"/>
      <c r="N1189" s="6"/>
      <c r="O1189" s="11" t="s">
        <v>105</v>
      </c>
    </row>
    <row r="1190" spans="8:15" x14ac:dyDescent="0.35">
      <c r="H1190" s="14" t="str">
        <f t="shared" si="19"/>
        <v>YesLithium_PolymerStandaloneSingle_cell</v>
      </c>
      <c r="I1190" s="3" t="s">
        <v>16</v>
      </c>
      <c r="J1190" s="2" t="s">
        <v>85</v>
      </c>
      <c r="K1190" s="3" t="s">
        <v>9</v>
      </c>
      <c r="L1190" s="3" t="s">
        <v>81</v>
      </c>
      <c r="M1190" s="3"/>
      <c r="N1190" s="6"/>
      <c r="O1190" s="11" t="s">
        <v>105</v>
      </c>
    </row>
    <row r="1191" spans="8:15" x14ac:dyDescent="0.35">
      <c r="H1191" s="14" t="str">
        <f t="shared" si="19"/>
        <v>YesLithium_cobalt_oxideIn equipmentSingle_cell</v>
      </c>
      <c r="I1191" s="3" t="s">
        <v>16</v>
      </c>
      <c r="J1191" s="2" t="s">
        <v>84</v>
      </c>
      <c r="K1191" s="3" t="s">
        <v>35</v>
      </c>
      <c r="L1191" s="3" t="s">
        <v>81</v>
      </c>
      <c r="M1191" s="3"/>
      <c r="N1191" s="6"/>
      <c r="O1191" s="11" t="s">
        <v>105</v>
      </c>
    </row>
    <row r="1192" spans="8:15" x14ac:dyDescent="0.35">
      <c r="H1192" s="14" t="str">
        <f t="shared" si="19"/>
        <v>YesLithium_cobalt_oxideWith equipmentSingle_cell</v>
      </c>
      <c r="I1192" s="3" t="s">
        <v>16</v>
      </c>
      <c r="J1192" s="2" t="s">
        <v>84</v>
      </c>
      <c r="K1192" s="3" t="s">
        <v>37</v>
      </c>
      <c r="L1192" s="3" t="s">
        <v>81</v>
      </c>
      <c r="M1192" s="3"/>
      <c r="N1192" s="6"/>
      <c r="O1192" s="11" t="s">
        <v>105</v>
      </c>
    </row>
    <row r="1193" spans="8:15" x14ac:dyDescent="0.35">
      <c r="H1193" s="14" t="str">
        <f t="shared" si="19"/>
        <v>YesLithium_cobalt_oxideStandaloneSingle_cell</v>
      </c>
      <c r="I1193" s="3" t="s">
        <v>16</v>
      </c>
      <c r="J1193" s="2" t="s">
        <v>84</v>
      </c>
      <c r="K1193" s="3" t="s">
        <v>9</v>
      </c>
      <c r="L1193" s="3" t="s">
        <v>81</v>
      </c>
      <c r="M1193" s="3"/>
      <c r="N1193" s="6"/>
      <c r="O1193" s="11" t="s">
        <v>105</v>
      </c>
    </row>
    <row r="1194" spans="8:15" ht="29" x14ac:dyDescent="0.35">
      <c r="H1194" s="14" t="str">
        <f t="shared" si="19"/>
        <v>YesLithium_nickel_manganese_cobalt_oxideIn equipmentSingle_cell</v>
      </c>
      <c r="I1194" s="3" t="s">
        <v>16</v>
      </c>
      <c r="J1194" s="2" t="s">
        <v>87</v>
      </c>
      <c r="K1194" s="3" t="s">
        <v>35</v>
      </c>
      <c r="L1194" s="3" t="s">
        <v>81</v>
      </c>
      <c r="M1194" s="3"/>
      <c r="N1194" s="6"/>
      <c r="O1194" s="11" t="s">
        <v>105</v>
      </c>
    </row>
    <row r="1195" spans="8:15" ht="29" x14ac:dyDescent="0.35">
      <c r="H1195" s="14" t="str">
        <f t="shared" si="19"/>
        <v>YesLithium_nickel_manganese_cobalt_oxideWith equipmentSingle_cell</v>
      </c>
      <c r="I1195" s="3" t="s">
        <v>16</v>
      </c>
      <c r="J1195" s="2" t="s">
        <v>87</v>
      </c>
      <c r="K1195" s="3" t="s">
        <v>37</v>
      </c>
      <c r="L1195" s="3" t="s">
        <v>81</v>
      </c>
      <c r="M1195" s="3"/>
      <c r="N1195" s="6"/>
      <c r="O1195" s="11" t="s">
        <v>105</v>
      </c>
    </row>
    <row r="1196" spans="8:15" ht="29" x14ac:dyDescent="0.35">
      <c r="H1196" s="14" t="str">
        <f t="shared" si="19"/>
        <v>YesLithium_nickel_manganese_cobalt_oxideStandaloneSingle_cell</v>
      </c>
      <c r="I1196" s="3" t="s">
        <v>16</v>
      </c>
      <c r="J1196" s="2" t="s">
        <v>87</v>
      </c>
      <c r="K1196" s="3" t="s">
        <v>9</v>
      </c>
      <c r="L1196" s="3" t="s">
        <v>81</v>
      </c>
      <c r="M1196" s="3"/>
      <c r="N1196" s="6"/>
      <c r="O1196" s="11" t="s">
        <v>105</v>
      </c>
    </row>
    <row r="1197" spans="8:15" x14ac:dyDescent="0.35">
      <c r="H1197" s="14" t="str">
        <f t="shared" si="19"/>
        <v>YesLithium_iron_phosphateIn equipmentSingle_cell</v>
      </c>
      <c r="I1197" s="3" t="s">
        <v>16</v>
      </c>
      <c r="J1197" s="2" t="s">
        <v>86</v>
      </c>
      <c r="K1197" s="3" t="s">
        <v>35</v>
      </c>
      <c r="L1197" s="3" t="s">
        <v>81</v>
      </c>
      <c r="M1197" s="3"/>
      <c r="N1197" s="6"/>
      <c r="O1197" s="11" t="s">
        <v>105</v>
      </c>
    </row>
    <row r="1198" spans="8:15" x14ac:dyDescent="0.35">
      <c r="H1198" s="14" t="str">
        <f t="shared" si="19"/>
        <v>YesLithium_iron_phosphateWith equipmentSingle_cell</v>
      </c>
      <c r="I1198" s="3" t="s">
        <v>16</v>
      </c>
      <c r="J1198" s="2" t="s">
        <v>86</v>
      </c>
      <c r="K1198" s="3" t="s">
        <v>37</v>
      </c>
      <c r="L1198" s="3" t="s">
        <v>81</v>
      </c>
      <c r="M1198" s="3"/>
      <c r="N1198" s="6"/>
      <c r="O1198" s="11" t="s">
        <v>105</v>
      </c>
    </row>
    <row r="1199" spans="8:15" x14ac:dyDescent="0.35">
      <c r="H1199" s="14" t="str">
        <f t="shared" si="19"/>
        <v>YesLithium_iron_phosphateStandaloneSingle_cell</v>
      </c>
      <c r="I1199" s="3" t="s">
        <v>16</v>
      </c>
      <c r="J1199" s="2" t="s">
        <v>86</v>
      </c>
      <c r="K1199" s="3" t="s">
        <v>9</v>
      </c>
      <c r="L1199" s="3" t="s">
        <v>81</v>
      </c>
      <c r="M1199" s="3"/>
      <c r="N1199" s="6"/>
      <c r="O1199" s="11" t="s">
        <v>105</v>
      </c>
    </row>
    <row r="1200" spans="8:15" x14ac:dyDescent="0.35">
      <c r="H1200" s="14" t="str">
        <f t="shared" si="19"/>
        <v>YesLithium_titanateIn equipmentSingle_cell</v>
      </c>
      <c r="I1200" s="3" t="s">
        <v>16</v>
      </c>
      <c r="J1200" s="2" t="s">
        <v>88</v>
      </c>
      <c r="K1200" s="3" t="s">
        <v>35</v>
      </c>
      <c r="L1200" s="3" t="s">
        <v>81</v>
      </c>
      <c r="M1200" s="3"/>
      <c r="N1200" s="6"/>
      <c r="O1200" s="11" t="s">
        <v>105</v>
      </c>
    </row>
    <row r="1201" spans="8:15" x14ac:dyDescent="0.35">
      <c r="H1201" s="14" t="str">
        <f t="shared" si="19"/>
        <v>YesLithium_titanateWith equipmentSingle_cell</v>
      </c>
      <c r="I1201" s="3" t="s">
        <v>16</v>
      </c>
      <c r="J1201" s="2" t="s">
        <v>88</v>
      </c>
      <c r="K1201" s="3" t="s">
        <v>37</v>
      </c>
      <c r="L1201" s="3" t="s">
        <v>81</v>
      </c>
      <c r="M1201" s="3"/>
      <c r="N1201" s="6"/>
      <c r="O1201" s="11" t="s">
        <v>105</v>
      </c>
    </row>
    <row r="1202" spans="8:15" x14ac:dyDescent="0.35">
      <c r="H1202" s="14" t="str">
        <f t="shared" si="19"/>
        <v>YesLithium_titanateStandaloneSingle_cell</v>
      </c>
      <c r="I1202" s="3" t="s">
        <v>16</v>
      </c>
      <c r="J1202" s="2" t="s">
        <v>88</v>
      </c>
      <c r="K1202" s="3" t="s">
        <v>9</v>
      </c>
      <c r="L1202" s="3" t="s">
        <v>81</v>
      </c>
      <c r="M1202" s="3"/>
      <c r="N1202" s="6"/>
      <c r="O1202" s="11" t="s">
        <v>105</v>
      </c>
    </row>
    <row r="1203" spans="8:15" x14ac:dyDescent="0.35">
      <c r="H1203" s="14" t="str">
        <f t="shared" si="19"/>
        <v>Yes_18650_In equipmentSingle_cell</v>
      </c>
      <c r="I1203" s="3" t="s">
        <v>16</v>
      </c>
      <c r="J1203" s="3" t="s">
        <v>78</v>
      </c>
      <c r="K1203" s="3" t="s">
        <v>35</v>
      </c>
      <c r="L1203" s="3" t="s">
        <v>81</v>
      </c>
      <c r="M1203" s="3"/>
      <c r="N1203" s="6"/>
      <c r="O1203" s="11" t="s">
        <v>105</v>
      </c>
    </row>
    <row r="1204" spans="8:15" x14ac:dyDescent="0.35">
      <c r="H1204" s="14" t="str">
        <f t="shared" si="19"/>
        <v>Yes_18650_With equipmentSingle_cell</v>
      </c>
      <c r="I1204" s="3" t="s">
        <v>16</v>
      </c>
      <c r="J1204" s="3" t="s">
        <v>78</v>
      </c>
      <c r="K1204" s="3" t="s">
        <v>37</v>
      </c>
      <c r="L1204" s="3" t="s">
        <v>81</v>
      </c>
      <c r="M1204" s="3"/>
      <c r="N1204" s="6"/>
      <c r="O1204" s="11" t="s">
        <v>105</v>
      </c>
    </row>
    <row r="1205" spans="8:15" x14ac:dyDescent="0.35">
      <c r="H1205" s="14" t="str">
        <f t="shared" si="19"/>
        <v>Yes_18650_StandaloneSingle_cell</v>
      </c>
      <c r="I1205" s="3" t="s">
        <v>16</v>
      </c>
      <c r="J1205" s="3" t="s">
        <v>78</v>
      </c>
      <c r="K1205" s="3" t="s">
        <v>9</v>
      </c>
      <c r="L1205" s="3" t="s">
        <v>81</v>
      </c>
      <c r="M1205" s="3"/>
      <c r="N1205" s="6"/>
      <c r="O1205" s="11" t="s">
        <v>105</v>
      </c>
    </row>
    <row r="1206" spans="8:15" x14ac:dyDescent="0.35">
      <c r="H1206" s="14" t="str">
        <f t="shared" si="19"/>
        <v>YesLithium_IonIn equipmentSingle_cell</v>
      </c>
      <c r="I1206" s="3" t="s">
        <v>16</v>
      </c>
      <c r="J1206" s="2" t="s">
        <v>79</v>
      </c>
      <c r="K1206" s="3" t="s">
        <v>35</v>
      </c>
      <c r="L1206" s="3" t="s">
        <v>81</v>
      </c>
      <c r="M1206" s="3"/>
      <c r="N1206" s="6"/>
      <c r="O1206" s="11" t="s">
        <v>105</v>
      </c>
    </row>
    <row r="1207" spans="8:15" x14ac:dyDescent="0.35">
      <c r="H1207" s="14" t="str">
        <f t="shared" si="19"/>
        <v>YesLithium_IonWith equipmentSingle_cell</v>
      </c>
      <c r="I1207" s="3" t="s">
        <v>16</v>
      </c>
      <c r="J1207" s="2" t="s">
        <v>79</v>
      </c>
      <c r="K1207" s="3" t="s">
        <v>37</v>
      </c>
      <c r="L1207" s="3" t="s">
        <v>81</v>
      </c>
      <c r="M1207" s="3"/>
      <c r="N1207" s="6"/>
      <c r="O1207" s="11" t="s">
        <v>105</v>
      </c>
    </row>
    <row r="1208" spans="8:15" x14ac:dyDescent="0.35">
      <c r="H1208" s="14" t="str">
        <f t="shared" si="19"/>
        <v>YesLithium_IonStandaloneSingle_cell</v>
      </c>
      <c r="I1208" s="3" t="s">
        <v>16</v>
      </c>
      <c r="J1208" s="2" t="s">
        <v>79</v>
      </c>
      <c r="K1208" s="3" t="s">
        <v>9</v>
      </c>
      <c r="L1208" s="3" t="s">
        <v>81</v>
      </c>
      <c r="M1208" s="3"/>
      <c r="N1208" s="6"/>
      <c r="O1208" s="11" t="s">
        <v>105</v>
      </c>
    </row>
    <row r="1209" spans="8:15" x14ac:dyDescent="0.35">
      <c r="H1209" s="14" t="str">
        <f t="shared" si="19"/>
        <v>YesLithium_PolymerIn equipmentSingle_cell</v>
      </c>
      <c r="I1209" s="3" t="s">
        <v>16</v>
      </c>
      <c r="J1209" s="2" t="s">
        <v>85</v>
      </c>
      <c r="K1209" s="3" t="s">
        <v>35</v>
      </c>
      <c r="L1209" s="3" t="s">
        <v>81</v>
      </c>
      <c r="M1209" s="3"/>
      <c r="N1209" s="6"/>
      <c r="O1209" s="11" t="s">
        <v>105</v>
      </c>
    </row>
    <row r="1210" spans="8:15" x14ac:dyDescent="0.35">
      <c r="H1210" s="14" t="str">
        <f t="shared" si="19"/>
        <v>YesLithium_PolymerWith equipmentSingle_cell</v>
      </c>
      <c r="I1210" s="3" t="s">
        <v>16</v>
      </c>
      <c r="J1210" s="2" t="s">
        <v>85</v>
      </c>
      <c r="K1210" s="3" t="s">
        <v>37</v>
      </c>
      <c r="L1210" s="3" t="s">
        <v>81</v>
      </c>
      <c r="M1210" s="3"/>
      <c r="N1210" s="6"/>
      <c r="O1210" s="11" t="s">
        <v>105</v>
      </c>
    </row>
    <row r="1211" spans="8:15" x14ac:dyDescent="0.35">
      <c r="H1211" s="14" t="str">
        <f t="shared" si="19"/>
        <v>YesLithium_PolymerStandaloneSingle_cell</v>
      </c>
      <c r="I1211" s="3" t="s">
        <v>16</v>
      </c>
      <c r="J1211" s="2" t="s">
        <v>85</v>
      </c>
      <c r="K1211" s="3" t="s">
        <v>9</v>
      </c>
      <c r="L1211" s="3" t="s">
        <v>81</v>
      </c>
      <c r="M1211" s="3"/>
      <c r="N1211" s="6"/>
      <c r="O1211" s="11" t="s">
        <v>105</v>
      </c>
    </row>
    <row r="1212" spans="8:15" x14ac:dyDescent="0.35">
      <c r="H1212" s="14" t="str">
        <f t="shared" si="19"/>
        <v>YesLithium_cobalt_oxideIn equipmentSingle_cell</v>
      </c>
      <c r="I1212" s="3" t="s">
        <v>16</v>
      </c>
      <c r="J1212" s="2" t="s">
        <v>84</v>
      </c>
      <c r="K1212" s="3" t="s">
        <v>35</v>
      </c>
      <c r="L1212" s="3" t="s">
        <v>81</v>
      </c>
      <c r="M1212" s="3"/>
      <c r="N1212" s="6"/>
      <c r="O1212" s="11" t="s">
        <v>105</v>
      </c>
    </row>
    <row r="1213" spans="8:15" x14ac:dyDescent="0.35">
      <c r="H1213" s="14" t="str">
        <f t="shared" ref="H1213:H1276" si="20">I1213&amp;J1213&amp;K1213&amp;L1213&amp;M1213&amp;N1213</f>
        <v>YesLithium_cobalt_oxideWith equipmentSingle_cell</v>
      </c>
      <c r="I1213" s="3" t="s">
        <v>16</v>
      </c>
      <c r="J1213" s="2" t="s">
        <v>84</v>
      </c>
      <c r="K1213" s="3" t="s">
        <v>37</v>
      </c>
      <c r="L1213" s="3" t="s">
        <v>81</v>
      </c>
      <c r="M1213" s="3"/>
      <c r="N1213" s="6"/>
      <c r="O1213" s="11" t="s">
        <v>105</v>
      </c>
    </row>
    <row r="1214" spans="8:15" x14ac:dyDescent="0.35">
      <c r="H1214" s="14" t="str">
        <f t="shared" si="20"/>
        <v>YesLithium_cobalt_oxideStandaloneSingle_cell</v>
      </c>
      <c r="I1214" s="3" t="s">
        <v>16</v>
      </c>
      <c r="J1214" s="2" t="s">
        <v>84</v>
      </c>
      <c r="K1214" s="3" t="s">
        <v>9</v>
      </c>
      <c r="L1214" s="3" t="s">
        <v>81</v>
      </c>
      <c r="M1214" s="3"/>
      <c r="N1214" s="6"/>
      <c r="O1214" s="11" t="s">
        <v>105</v>
      </c>
    </row>
    <row r="1215" spans="8:15" ht="29" x14ac:dyDescent="0.35">
      <c r="H1215" s="14" t="str">
        <f t="shared" si="20"/>
        <v>YesLithium_nickel_manganese_cobalt_oxideIn equipmentSingle_cell</v>
      </c>
      <c r="I1215" s="3" t="s">
        <v>16</v>
      </c>
      <c r="J1215" s="2" t="s">
        <v>87</v>
      </c>
      <c r="K1215" s="3" t="s">
        <v>35</v>
      </c>
      <c r="L1215" s="3" t="s">
        <v>81</v>
      </c>
      <c r="M1215" s="3"/>
      <c r="N1215" s="6"/>
      <c r="O1215" s="11" t="s">
        <v>105</v>
      </c>
    </row>
    <row r="1216" spans="8:15" ht="29" x14ac:dyDescent="0.35">
      <c r="H1216" s="14" t="str">
        <f t="shared" si="20"/>
        <v>YesLithium_nickel_manganese_cobalt_oxideWith equipmentSingle_cell</v>
      </c>
      <c r="I1216" s="3" t="s">
        <v>16</v>
      </c>
      <c r="J1216" s="2" t="s">
        <v>87</v>
      </c>
      <c r="K1216" s="3" t="s">
        <v>37</v>
      </c>
      <c r="L1216" s="3" t="s">
        <v>81</v>
      </c>
      <c r="M1216" s="3"/>
      <c r="N1216" s="6"/>
      <c r="O1216" s="11" t="s">
        <v>105</v>
      </c>
    </row>
    <row r="1217" spans="8:15" ht="29" x14ac:dyDescent="0.35">
      <c r="H1217" s="14" t="str">
        <f t="shared" si="20"/>
        <v>YesLithium_nickel_manganese_cobalt_oxideStandaloneSingle_cell</v>
      </c>
      <c r="I1217" s="3" t="s">
        <v>16</v>
      </c>
      <c r="J1217" s="2" t="s">
        <v>87</v>
      </c>
      <c r="K1217" s="3" t="s">
        <v>9</v>
      </c>
      <c r="L1217" s="3" t="s">
        <v>81</v>
      </c>
      <c r="M1217" s="3"/>
      <c r="N1217" s="6"/>
      <c r="O1217" s="11" t="s">
        <v>105</v>
      </c>
    </row>
    <row r="1218" spans="8:15" x14ac:dyDescent="0.35">
      <c r="H1218" s="14" t="str">
        <f t="shared" si="20"/>
        <v>YesLithium_iron_phosphateIn equipmentSingle_cell</v>
      </c>
      <c r="I1218" s="3" t="s">
        <v>16</v>
      </c>
      <c r="J1218" s="2" t="s">
        <v>86</v>
      </c>
      <c r="K1218" s="3" t="s">
        <v>35</v>
      </c>
      <c r="L1218" s="3" t="s">
        <v>81</v>
      </c>
      <c r="M1218" s="3"/>
      <c r="N1218" s="6"/>
      <c r="O1218" s="11" t="s">
        <v>105</v>
      </c>
    </row>
    <row r="1219" spans="8:15" x14ac:dyDescent="0.35">
      <c r="H1219" s="14" t="str">
        <f t="shared" si="20"/>
        <v>YesLithium_iron_phosphateWith equipmentSingle_cell</v>
      </c>
      <c r="I1219" s="3" t="s">
        <v>16</v>
      </c>
      <c r="J1219" s="2" t="s">
        <v>86</v>
      </c>
      <c r="K1219" s="3" t="s">
        <v>37</v>
      </c>
      <c r="L1219" s="3" t="s">
        <v>81</v>
      </c>
      <c r="M1219" s="3"/>
      <c r="N1219" s="6"/>
      <c r="O1219" s="11" t="s">
        <v>105</v>
      </c>
    </row>
    <row r="1220" spans="8:15" x14ac:dyDescent="0.35">
      <c r="H1220" s="14" t="str">
        <f t="shared" si="20"/>
        <v>YesLithium_iron_phosphateStandaloneSingle_cell</v>
      </c>
      <c r="I1220" s="3" t="s">
        <v>16</v>
      </c>
      <c r="J1220" s="2" t="s">
        <v>86</v>
      </c>
      <c r="K1220" s="3" t="s">
        <v>9</v>
      </c>
      <c r="L1220" s="3" t="s">
        <v>81</v>
      </c>
      <c r="M1220" s="3"/>
      <c r="N1220" s="6"/>
      <c r="O1220" s="11" t="s">
        <v>105</v>
      </c>
    </row>
    <row r="1221" spans="8:15" x14ac:dyDescent="0.35">
      <c r="H1221" s="14" t="str">
        <f t="shared" si="20"/>
        <v>YesLithium_titanateIn equipmentSingle_cell</v>
      </c>
      <c r="I1221" s="3" t="s">
        <v>16</v>
      </c>
      <c r="J1221" s="2" t="s">
        <v>88</v>
      </c>
      <c r="K1221" s="3" t="s">
        <v>35</v>
      </c>
      <c r="L1221" s="3" t="s">
        <v>81</v>
      </c>
      <c r="M1221" s="3"/>
      <c r="N1221" s="6"/>
      <c r="O1221" s="11" t="s">
        <v>105</v>
      </c>
    </row>
    <row r="1222" spans="8:15" x14ac:dyDescent="0.35">
      <c r="H1222" s="14" t="str">
        <f t="shared" si="20"/>
        <v>YesLithium_titanateWith equipmentSingle_cell</v>
      </c>
      <c r="I1222" s="3" t="s">
        <v>16</v>
      </c>
      <c r="J1222" s="2" t="s">
        <v>88</v>
      </c>
      <c r="K1222" s="3" t="s">
        <v>37</v>
      </c>
      <c r="L1222" s="3" t="s">
        <v>81</v>
      </c>
      <c r="M1222" s="3"/>
      <c r="N1222" s="6"/>
      <c r="O1222" s="11" t="s">
        <v>105</v>
      </c>
    </row>
    <row r="1223" spans="8:15" x14ac:dyDescent="0.35">
      <c r="H1223" s="14" t="str">
        <f t="shared" si="20"/>
        <v>YesLithium_titanateStandaloneSingle_cell</v>
      </c>
      <c r="I1223" s="3" t="s">
        <v>16</v>
      </c>
      <c r="J1223" s="2" t="s">
        <v>88</v>
      </c>
      <c r="K1223" s="3" t="s">
        <v>9</v>
      </c>
      <c r="L1223" s="3" t="s">
        <v>81</v>
      </c>
      <c r="M1223" s="3"/>
      <c r="N1223" s="6"/>
      <c r="O1223" s="11" t="s">
        <v>105</v>
      </c>
    </row>
    <row r="1224" spans="8:15" x14ac:dyDescent="0.35">
      <c r="H1224" s="14" t="str">
        <f t="shared" si="20"/>
        <v>Yes_18650_In equipmentSingle_cell</v>
      </c>
      <c r="I1224" s="3" t="s">
        <v>16</v>
      </c>
      <c r="J1224" s="3" t="s">
        <v>78</v>
      </c>
      <c r="K1224" s="3" t="s">
        <v>35</v>
      </c>
      <c r="L1224" s="3" t="s">
        <v>81</v>
      </c>
      <c r="M1224" s="3"/>
      <c r="N1224" s="6"/>
      <c r="O1224" s="11" t="s">
        <v>105</v>
      </c>
    </row>
    <row r="1225" spans="8:15" x14ac:dyDescent="0.35">
      <c r="H1225" s="14" t="str">
        <f t="shared" si="20"/>
        <v>Yes_18650_With equipmentSingle_cell</v>
      </c>
      <c r="I1225" s="3" t="s">
        <v>16</v>
      </c>
      <c r="J1225" s="3" t="s">
        <v>78</v>
      </c>
      <c r="K1225" s="3" t="s">
        <v>37</v>
      </c>
      <c r="L1225" s="3" t="s">
        <v>81</v>
      </c>
      <c r="M1225" s="3"/>
      <c r="N1225" s="6"/>
      <c r="O1225" s="11" t="s">
        <v>105</v>
      </c>
    </row>
    <row r="1226" spans="8:15" x14ac:dyDescent="0.35">
      <c r="H1226" s="14" t="str">
        <f t="shared" si="20"/>
        <v>Yes_18650_StandaloneSingle_cell</v>
      </c>
      <c r="I1226" s="3" t="s">
        <v>16</v>
      </c>
      <c r="J1226" s="3" t="s">
        <v>78</v>
      </c>
      <c r="K1226" s="3" t="s">
        <v>9</v>
      </c>
      <c r="L1226" s="3" t="s">
        <v>81</v>
      </c>
      <c r="M1226" s="3"/>
      <c r="N1226" s="6"/>
      <c r="O1226" s="11" t="s">
        <v>105</v>
      </c>
    </row>
    <row r="1227" spans="8:15" x14ac:dyDescent="0.35">
      <c r="H1227" s="14" t="str">
        <f t="shared" si="20"/>
        <v>YesLithium_IonIn equipmentSingle_cell</v>
      </c>
      <c r="I1227" s="3" t="s">
        <v>16</v>
      </c>
      <c r="J1227" s="2" t="s">
        <v>79</v>
      </c>
      <c r="K1227" s="3" t="s">
        <v>35</v>
      </c>
      <c r="L1227" s="3" t="s">
        <v>81</v>
      </c>
      <c r="M1227" s="3"/>
      <c r="N1227" s="6"/>
      <c r="O1227" s="11" t="s">
        <v>105</v>
      </c>
    </row>
    <row r="1228" spans="8:15" x14ac:dyDescent="0.35">
      <c r="H1228" s="14" t="str">
        <f t="shared" si="20"/>
        <v>YesLithium_IonWith equipmentSingle_cell</v>
      </c>
      <c r="I1228" s="3" t="s">
        <v>16</v>
      </c>
      <c r="J1228" s="2" t="s">
        <v>79</v>
      </c>
      <c r="K1228" s="3" t="s">
        <v>37</v>
      </c>
      <c r="L1228" s="3" t="s">
        <v>81</v>
      </c>
      <c r="M1228" s="3"/>
      <c r="N1228" s="6"/>
      <c r="O1228" s="11" t="s">
        <v>105</v>
      </c>
    </row>
    <row r="1229" spans="8:15" x14ac:dyDescent="0.35">
      <c r="H1229" s="14" t="str">
        <f t="shared" si="20"/>
        <v>YesLithium_IonStandaloneSingle_cell</v>
      </c>
      <c r="I1229" s="3" t="s">
        <v>16</v>
      </c>
      <c r="J1229" s="2" t="s">
        <v>79</v>
      </c>
      <c r="K1229" s="3" t="s">
        <v>9</v>
      </c>
      <c r="L1229" s="3" t="s">
        <v>81</v>
      </c>
      <c r="M1229" s="3"/>
      <c r="N1229" s="6"/>
      <c r="O1229" s="11" t="s">
        <v>105</v>
      </c>
    </row>
    <row r="1230" spans="8:15" x14ac:dyDescent="0.35">
      <c r="H1230" s="14" t="str">
        <f t="shared" si="20"/>
        <v>YesLithium_PolymerIn equipmentSingle_cell</v>
      </c>
      <c r="I1230" s="3" t="s">
        <v>16</v>
      </c>
      <c r="J1230" s="2" t="s">
        <v>85</v>
      </c>
      <c r="K1230" s="3" t="s">
        <v>35</v>
      </c>
      <c r="L1230" s="3" t="s">
        <v>81</v>
      </c>
      <c r="M1230" s="3"/>
      <c r="N1230" s="6"/>
      <c r="O1230" s="11" t="s">
        <v>105</v>
      </c>
    </row>
    <row r="1231" spans="8:15" x14ac:dyDescent="0.35">
      <c r="H1231" s="14" t="str">
        <f t="shared" si="20"/>
        <v>YesLithium_PolymerWith equipmentSingle_cell</v>
      </c>
      <c r="I1231" s="3" t="s">
        <v>16</v>
      </c>
      <c r="J1231" s="2" t="s">
        <v>85</v>
      </c>
      <c r="K1231" s="3" t="s">
        <v>37</v>
      </c>
      <c r="L1231" s="3" t="s">
        <v>81</v>
      </c>
      <c r="M1231" s="3"/>
      <c r="N1231" s="6"/>
      <c r="O1231" s="11" t="s">
        <v>105</v>
      </c>
    </row>
    <row r="1232" spans="8:15" x14ac:dyDescent="0.35">
      <c r="H1232" s="14" t="str">
        <f t="shared" si="20"/>
        <v>YesLithium_PolymerStandaloneSingle_cell</v>
      </c>
      <c r="I1232" s="3" t="s">
        <v>16</v>
      </c>
      <c r="J1232" s="2" t="s">
        <v>85</v>
      </c>
      <c r="K1232" s="3" t="s">
        <v>9</v>
      </c>
      <c r="L1232" s="3" t="s">
        <v>81</v>
      </c>
      <c r="M1232" s="3"/>
      <c r="N1232" s="6"/>
      <c r="O1232" s="11" t="s">
        <v>105</v>
      </c>
    </row>
    <row r="1233" spans="8:15" x14ac:dyDescent="0.35">
      <c r="H1233" s="14" t="str">
        <f t="shared" si="20"/>
        <v>YesLithium_cobalt_oxideIn equipmentSingle_cell</v>
      </c>
      <c r="I1233" s="3" t="s">
        <v>16</v>
      </c>
      <c r="J1233" s="2" t="s">
        <v>84</v>
      </c>
      <c r="K1233" s="3" t="s">
        <v>35</v>
      </c>
      <c r="L1233" s="3" t="s">
        <v>81</v>
      </c>
      <c r="M1233" s="3"/>
      <c r="N1233" s="6"/>
      <c r="O1233" s="11" t="s">
        <v>105</v>
      </c>
    </row>
    <row r="1234" spans="8:15" x14ac:dyDescent="0.35">
      <c r="H1234" s="14" t="str">
        <f t="shared" si="20"/>
        <v>YesLithium_cobalt_oxideWith equipmentSingle_cell</v>
      </c>
      <c r="I1234" s="3" t="s">
        <v>16</v>
      </c>
      <c r="J1234" s="2" t="s">
        <v>84</v>
      </c>
      <c r="K1234" s="3" t="s">
        <v>37</v>
      </c>
      <c r="L1234" s="3" t="s">
        <v>81</v>
      </c>
      <c r="M1234" s="3"/>
      <c r="N1234" s="6"/>
      <c r="O1234" s="11" t="s">
        <v>105</v>
      </c>
    </row>
    <row r="1235" spans="8:15" x14ac:dyDescent="0.35">
      <c r="H1235" s="14" t="str">
        <f t="shared" si="20"/>
        <v>YesLithium_cobalt_oxideStandaloneSingle_cell</v>
      </c>
      <c r="I1235" s="3" t="s">
        <v>16</v>
      </c>
      <c r="J1235" s="2" t="s">
        <v>84</v>
      </c>
      <c r="K1235" s="3" t="s">
        <v>9</v>
      </c>
      <c r="L1235" s="3" t="s">
        <v>81</v>
      </c>
      <c r="M1235" s="3"/>
      <c r="N1235" s="6"/>
      <c r="O1235" s="11" t="s">
        <v>105</v>
      </c>
    </row>
    <row r="1236" spans="8:15" ht="29" x14ac:dyDescent="0.35">
      <c r="H1236" s="14" t="str">
        <f t="shared" si="20"/>
        <v>YesLithium_nickel_manganese_cobalt_oxideIn equipmentSingle_cell</v>
      </c>
      <c r="I1236" s="3" t="s">
        <v>16</v>
      </c>
      <c r="J1236" s="2" t="s">
        <v>87</v>
      </c>
      <c r="K1236" s="3" t="s">
        <v>35</v>
      </c>
      <c r="L1236" s="3" t="s">
        <v>81</v>
      </c>
      <c r="M1236" s="3"/>
      <c r="N1236" s="6"/>
      <c r="O1236" s="11" t="s">
        <v>105</v>
      </c>
    </row>
    <row r="1237" spans="8:15" ht="29" x14ac:dyDescent="0.35">
      <c r="H1237" s="14" t="str">
        <f t="shared" si="20"/>
        <v>YesLithium_nickel_manganese_cobalt_oxideWith equipmentSingle_cell</v>
      </c>
      <c r="I1237" s="3" t="s">
        <v>16</v>
      </c>
      <c r="J1237" s="2" t="s">
        <v>87</v>
      </c>
      <c r="K1237" s="3" t="s">
        <v>37</v>
      </c>
      <c r="L1237" s="3" t="s">
        <v>81</v>
      </c>
      <c r="M1237" s="3"/>
      <c r="N1237" s="6"/>
      <c r="O1237" s="11" t="s">
        <v>105</v>
      </c>
    </row>
    <row r="1238" spans="8:15" ht="29" x14ac:dyDescent="0.35">
      <c r="H1238" s="14" t="str">
        <f t="shared" si="20"/>
        <v>YesLithium_nickel_manganese_cobalt_oxideStandaloneSingle_cell</v>
      </c>
      <c r="I1238" s="3" t="s">
        <v>16</v>
      </c>
      <c r="J1238" s="2" t="s">
        <v>87</v>
      </c>
      <c r="K1238" s="3" t="s">
        <v>9</v>
      </c>
      <c r="L1238" s="3" t="s">
        <v>81</v>
      </c>
      <c r="M1238" s="3"/>
      <c r="N1238" s="6"/>
      <c r="O1238" s="11" t="s">
        <v>105</v>
      </c>
    </row>
    <row r="1239" spans="8:15" x14ac:dyDescent="0.35">
      <c r="H1239" s="14" t="str">
        <f t="shared" si="20"/>
        <v>YesLithium_iron_phosphateIn equipmentSingle_cell</v>
      </c>
      <c r="I1239" s="3" t="s">
        <v>16</v>
      </c>
      <c r="J1239" s="2" t="s">
        <v>86</v>
      </c>
      <c r="K1239" s="3" t="s">
        <v>35</v>
      </c>
      <c r="L1239" s="3" t="s">
        <v>81</v>
      </c>
      <c r="M1239" s="3"/>
      <c r="N1239" s="6"/>
      <c r="O1239" s="11" t="s">
        <v>105</v>
      </c>
    </row>
    <row r="1240" spans="8:15" x14ac:dyDescent="0.35">
      <c r="H1240" s="14" t="str">
        <f t="shared" si="20"/>
        <v>YesLithium_iron_phosphateWith equipmentSingle_cell</v>
      </c>
      <c r="I1240" s="3" t="s">
        <v>16</v>
      </c>
      <c r="J1240" s="2" t="s">
        <v>86</v>
      </c>
      <c r="K1240" s="3" t="s">
        <v>37</v>
      </c>
      <c r="L1240" s="3" t="s">
        <v>81</v>
      </c>
      <c r="M1240" s="3"/>
      <c r="N1240" s="6"/>
      <c r="O1240" s="11" t="s">
        <v>105</v>
      </c>
    </row>
    <row r="1241" spans="8:15" x14ac:dyDescent="0.35">
      <c r="H1241" s="14" t="str">
        <f t="shared" si="20"/>
        <v>YesLithium_iron_phosphateStandaloneSingle_cell</v>
      </c>
      <c r="I1241" s="3" t="s">
        <v>16</v>
      </c>
      <c r="J1241" s="2" t="s">
        <v>86</v>
      </c>
      <c r="K1241" s="3" t="s">
        <v>9</v>
      </c>
      <c r="L1241" s="3" t="s">
        <v>81</v>
      </c>
      <c r="M1241" s="3"/>
      <c r="N1241" s="6"/>
      <c r="O1241" s="11" t="s">
        <v>105</v>
      </c>
    </row>
    <row r="1242" spans="8:15" x14ac:dyDescent="0.35">
      <c r="H1242" s="14" t="str">
        <f t="shared" si="20"/>
        <v>YesLithium_titanateIn equipmentSingle_cell</v>
      </c>
      <c r="I1242" s="3" t="s">
        <v>16</v>
      </c>
      <c r="J1242" s="2" t="s">
        <v>88</v>
      </c>
      <c r="K1242" s="3" t="s">
        <v>35</v>
      </c>
      <c r="L1242" s="3" t="s">
        <v>81</v>
      </c>
      <c r="M1242" s="3"/>
      <c r="N1242" s="6"/>
      <c r="O1242" s="11" t="s">
        <v>105</v>
      </c>
    </row>
    <row r="1243" spans="8:15" x14ac:dyDescent="0.35">
      <c r="H1243" s="14" t="str">
        <f t="shared" si="20"/>
        <v>YesLithium_titanateWith equipmentSingle_cell</v>
      </c>
      <c r="I1243" s="3" t="s">
        <v>16</v>
      </c>
      <c r="J1243" s="2" t="s">
        <v>88</v>
      </c>
      <c r="K1243" s="3" t="s">
        <v>37</v>
      </c>
      <c r="L1243" s="3" t="s">
        <v>81</v>
      </c>
      <c r="M1243" s="3"/>
      <c r="N1243" s="6"/>
      <c r="O1243" s="11" t="s">
        <v>105</v>
      </c>
    </row>
    <row r="1244" spans="8:15" x14ac:dyDescent="0.35">
      <c r="H1244" s="14" t="str">
        <f t="shared" si="20"/>
        <v>YesLithium_titanateStandaloneSingle_cell</v>
      </c>
      <c r="I1244" s="3" t="s">
        <v>16</v>
      </c>
      <c r="J1244" s="2" t="s">
        <v>88</v>
      </c>
      <c r="K1244" s="3" t="s">
        <v>9</v>
      </c>
      <c r="L1244" s="3" t="s">
        <v>81</v>
      </c>
      <c r="M1244" s="3"/>
      <c r="N1244" s="6"/>
      <c r="O1244" s="11" t="s">
        <v>105</v>
      </c>
    </row>
    <row r="1245" spans="8:15" x14ac:dyDescent="0.35">
      <c r="H1245" s="14" t="str">
        <f t="shared" si="20"/>
        <v>Yes_18650_In equipmentSingle_cell</v>
      </c>
      <c r="I1245" s="3" t="s">
        <v>16</v>
      </c>
      <c r="J1245" s="3" t="s">
        <v>78</v>
      </c>
      <c r="K1245" s="3" t="s">
        <v>35</v>
      </c>
      <c r="L1245" s="3" t="s">
        <v>81</v>
      </c>
      <c r="M1245" s="3"/>
      <c r="N1245" s="6"/>
      <c r="O1245" s="11" t="s">
        <v>105</v>
      </c>
    </row>
    <row r="1246" spans="8:15" x14ac:dyDescent="0.35">
      <c r="H1246" s="14" t="str">
        <f t="shared" si="20"/>
        <v>Yes_18650_With equipmentSingle_cell</v>
      </c>
      <c r="I1246" s="3" t="s">
        <v>16</v>
      </c>
      <c r="J1246" s="3" t="s">
        <v>78</v>
      </c>
      <c r="K1246" s="3" t="s">
        <v>37</v>
      </c>
      <c r="L1246" s="3" t="s">
        <v>81</v>
      </c>
      <c r="M1246" s="3"/>
      <c r="N1246" s="6"/>
      <c r="O1246" s="11" t="s">
        <v>105</v>
      </c>
    </row>
    <row r="1247" spans="8:15" x14ac:dyDescent="0.35">
      <c r="H1247" s="14" t="str">
        <f t="shared" si="20"/>
        <v>Yes_18650_StandaloneSingle_cell</v>
      </c>
      <c r="I1247" s="3" t="s">
        <v>16</v>
      </c>
      <c r="J1247" s="3" t="s">
        <v>78</v>
      </c>
      <c r="K1247" s="3" t="s">
        <v>9</v>
      </c>
      <c r="L1247" s="3" t="s">
        <v>81</v>
      </c>
      <c r="M1247" s="3"/>
      <c r="N1247" s="6"/>
      <c r="O1247" s="11" t="s">
        <v>105</v>
      </c>
    </row>
    <row r="1248" spans="8:15" x14ac:dyDescent="0.35">
      <c r="H1248" s="14" t="str">
        <f t="shared" si="20"/>
        <v>YesLithium_IonIn equipmentSingle_cell</v>
      </c>
      <c r="I1248" s="3" t="s">
        <v>16</v>
      </c>
      <c r="J1248" s="2" t="s">
        <v>79</v>
      </c>
      <c r="K1248" s="3" t="s">
        <v>35</v>
      </c>
      <c r="L1248" s="3" t="s">
        <v>81</v>
      </c>
      <c r="M1248" s="3"/>
      <c r="N1248" s="6"/>
      <c r="O1248" s="11" t="s">
        <v>105</v>
      </c>
    </row>
    <row r="1249" spans="8:15" x14ac:dyDescent="0.35">
      <c r="H1249" s="14" t="str">
        <f t="shared" si="20"/>
        <v>YesLithium_IonWith equipmentSingle_cell</v>
      </c>
      <c r="I1249" s="3" t="s">
        <v>16</v>
      </c>
      <c r="J1249" s="2" t="s">
        <v>79</v>
      </c>
      <c r="K1249" s="3" t="s">
        <v>37</v>
      </c>
      <c r="L1249" s="3" t="s">
        <v>81</v>
      </c>
      <c r="M1249" s="3"/>
      <c r="N1249" s="6"/>
      <c r="O1249" s="11" t="s">
        <v>105</v>
      </c>
    </row>
    <row r="1250" spans="8:15" x14ac:dyDescent="0.35">
      <c r="H1250" s="14" t="str">
        <f t="shared" si="20"/>
        <v>YesLithium_IonStandaloneSingle_cell</v>
      </c>
      <c r="I1250" s="3" t="s">
        <v>16</v>
      </c>
      <c r="J1250" s="2" t="s">
        <v>79</v>
      </c>
      <c r="K1250" s="3" t="s">
        <v>9</v>
      </c>
      <c r="L1250" s="3" t="s">
        <v>81</v>
      </c>
      <c r="M1250" s="3"/>
      <c r="N1250" s="6"/>
      <c r="O1250" s="11" t="s">
        <v>105</v>
      </c>
    </row>
    <row r="1251" spans="8:15" x14ac:dyDescent="0.35">
      <c r="H1251" s="14" t="str">
        <f t="shared" si="20"/>
        <v>YesLithium_PolymerIn equipmentSingle_cell</v>
      </c>
      <c r="I1251" s="3" t="s">
        <v>16</v>
      </c>
      <c r="J1251" s="2" t="s">
        <v>85</v>
      </c>
      <c r="K1251" s="3" t="s">
        <v>35</v>
      </c>
      <c r="L1251" s="3" t="s">
        <v>81</v>
      </c>
      <c r="M1251" s="3"/>
      <c r="N1251" s="6"/>
      <c r="O1251" s="11" t="s">
        <v>105</v>
      </c>
    </row>
    <row r="1252" spans="8:15" x14ac:dyDescent="0.35">
      <c r="H1252" s="14" t="str">
        <f t="shared" si="20"/>
        <v>YesLithium_PolymerWith equipmentSingle_cell</v>
      </c>
      <c r="I1252" s="3" t="s">
        <v>16</v>
      </c>
      <c r="J1252" s="2" t="s">
        <v>85</v>
      </c>
      <c r="K1252" s="3" t="s">
        <v>37</v>
      </c>
      <c r="L1252" s="3" t="s">
        <v>81</v>
      </c>
      <c r="M1252" s="3"/>
      <c r="N1252" s="6"/>
      <c r="O1252" s="11" t="s">
        <v>105</v>
      </c>
    </row>
    <row r="1253" spans="8:15" x14ac:dyDescent="0.35">
      <c r="H1253" s="14" t="str">
        <f t="shared" si="20"/>
        <v>YesLithium_PolymerStandaloneSingle_cell</v>
      </c>
      <c r="I1253" s="3" t="s">
        <v>16</v>
      </c>
      <c r="J1253" s="2" t="s">
        <v>85</v>
      </c>
      <c r="K1253" s="3" t="s">
        <v>9</v>
      </c>
      <c r="L1253" s="3" t="s">
        <v>81</v>
      </c>
      <c r="M1253" s="3"/>
      <c r="N1253" s="6"/>
      <c r="O1253" s="11" t="s">
        <v>105</v>
      </c>
    </row>
    <row r="1254" spans="8:15" x14ac:dyDescent="0.35">
      <c r="H1254" s="14" t="str">
        <f t="shared" si="20"/>
        <v>YesLithium_cobalt_oxideIn equipmentSingle_cell</v>
      </c>
      <c r="I1254" s="3" t="s">
        <v>16</v>
      </c>
      <c r="J1254" s="2" t="s">
        <v>84</v>
      </c>
      <c r="K1254" s="3" t="s">
        <v>35</v>
      </c>
      <c r="L1254" s="3" t="s">
        <v>81</v>
      </c>
      <c r="M1254" s="3"/>
      <c r="N1254" s="6"/>
      <c r="O1254" s="11" t="s">
        <v>105</v>
      </c>
    </row>
    <row r="1255" spans="8:15" x14ac:dyDescent="0.35">
      <c r="H1255" s="14" t="str">
        <f t="shared" si="20"/>
        <v>YesLithium_cobalt_oxideWith equipmentSingle_cell</v>
      </c>
      <c r="I1255" s="3" t="s">
        <v>16</v>
      </c>
      <c r="J1255" s="2" t="s">
        <v>84</v>
      </c>
      <c r="K1255" s="3" t="s">
        <v>37</v>
      </c>
      <c r="L1255" s="3" t="s">
        <v>81</v>
      </c>
      <c r="M1255" s="3"/>
      <c r="N1255" s="6"/>
      <c r="O1255" s="11" t="s">
        <v>105</v>
      </c>
    </row>
    <row r="1256" spans="8:15" x14ac:dyDescent="0.35">
      <c r="H1256" s="14" t="str">
        <f t="shared" si="20"/>
        <v>YesLithium_cobalt_oxideStandaloneSingle_cell</v>
      </c>
      <c r="I1256" s="3" t="s">
        <v>16</v>
      </c>
      <c r="J1256" s="2" t="s">
        <v>84</v>
      </c>
      <c r="K1256" s="3" t="s">
        <v>9</v>
      </c>
      <c r="L1256" s="3" t="s">
        <v>81</v>
      </c>
      <c r="M1256" s="3"/>
      <c r="N1256" s="6"/>
      <c r="O1256" s="11" t="s">
        <v>105</v>
      </c>
    </row>
    <row r="1257" spans="8:15" ht="29" x14ac:dyDescent="0.35">
      <c r="H1257" s="14" t="str">
        <f t="shared" si="20"/>
        <v>YesLithium_nickel_manganese_cobalt_oxideIn equipmentSingle_cell</v>
      </c>
      <c r="I1257" s="3" t="s">
        <v>16</v>
      </c>
      <c r="J1257" s="2" t="s">
        <v>87</v>
      </c>
      <c r="K1257" s="3" t="s">
        <v>35</v>
      </c>
      <c r="L1257" s="3" t="s">
        <v>81</v>
      </c>
      <c r="M1257" s="3"/>
      <c r="N1257" s="6"/>
      <c r="O1257" s="11" t="s">
        <v>105</v>
      </c>
    </row>
    <row r="1258" spans="8:15" ht="29" x14ac:dyDescent="0.35">
      <c r="H1258" s="14" t="str">
        <f t="shared" si="20"/>
        <v>YesLithium_nickel_manganese_cobalt_oxideWith equipmentSingle_cell</v>
      </c>
      <c r="I1258" s="3" t="s">
        <v>16</v>
      </c>
      <c r="J1258" s="2" t="s">
        <v>87</v>
      </c>
      <c r="K1258" s="3" t="s">
        <v>37</v>
      </c>
      <c r="L1258" s="3" t="s">
        <v>81</v>
      </c>
      <c r="M1258" s="3"/>
      <c r="N1258" s="6"/>
      <c r="O1258" s="11" t="s">
        <v>105</v>
      </c>
    </row>
    <row r="1259" spans="8:15" ht="29" x14ac:dyDescent="0.35">
      <c r="H1259" s="14" t="str">
        <f t="shared" si="20"/>
        <v>YesLithium_nickel_manganese_cobalt_oxideStandaloneSingle_cell</v>
      </c>
      <c r="I1259" s="3" t="s">
        <v>16</v>
      </c>
      <c r="J1259" s="2" t="s">
        <v>87</v>
      </c>
      <c r="K1259" s="3" t="s">
        <v>9</v>
      </c>
      <c r="L1259" s="3" t="s">
        <v>81</v>
      </c>
      <c r="M1259" s="3"/>
      <c r="N1259" s="6"/>
      <c r="O1259" s="11" t="s">
        <v>105</v>
      </c>
    </row>
    <row r="1260" spans="8:15" x14ac:dyDescent="0.35">
      <c r="H1260" s="14" t="str">
        <f t="shared" si="20"/>
        <v>YesLithium_iron_phosphateIn equipmentSingle_cell</v>
      </c>
      <c r="I1260" s="3" t="s">
        <v>16</v>
      </c>
      <c r="J1260" s="2" t="s">
        <v>86</v>
      </c>
      <c r="K1260" s="3" t="s">
        <v>35</v>
      </c>
      <c r="L1260" s="3" t="s">
        <v>81</v>
      </c>
      <c r="M1260" s="3"/>
      <c r="N1260" s="6"/>
      <c r="O1260" s="11" t="s">
        <v>105</v>
      </c>
    </row>
    <row r="1261" spans="8:15" x14ac:dyDescent="0.35">
      <c r="H1261" s="14" t="str">
        <f t="shared" si="20"/>
        <v>YesLithium_iron_phosphateWith equipmentSingle_cell</v>
      </c>
      <c r="I1261" s="3" t="s">
        <v>16</v>
      </c>
      <c r="J1261" s="2" t="s">
        <v>86</v>
      </c>
      <c r="K1261" s="3" t="s">
        <v>37</v>
      </c>
      <c r="L1261" s="3" t="s">
        <v>81</v>
      </c>
      <c r="M1261" s="3"/>
      <c r="N1261" s="6"/>
      <c r="O1261" s="11" t="s">
        <v>105</v>
      </c>
    </row>
    <row r="1262" spans="8:15" x14ac:dyDescent="0.35">
      <c r="H1262" s="14" t="str">
        <f t="shared" si="20"/>
        <v>YesLithium_iron_phosphateStandaloneSingle_cell</v>
      </c>
      <c r="I1262" s="3" t="s">
        <v>16</v>
      </c>
      <c r="J1262" s="2" t="s">
        <v>86</v>
      </c>
      <c r="K1262" s="3" t="s">
        <v>9</v>
      </c>
      <c r="L1262" s="3" t="s">
        <v>81</v>
      </c>
      <c r="M1262" s="3"/>
      <c r="N1262" s="6"/>
      <c r="O1262" s="11" t="s">
        <v>105</v>
      </c>
    </row>
    <row r="1263" spans="8:15" x14ac:dyDescent="0.35">
      <c r="H1263" s="14" t="str">
        <f t="shared" si="20"/>
        <v>YesLithium_titanateIn equipmentSingle_cell</v>
      </c>
      <c r="I1263" s="3" t="s">
        <v>16</v>
      </c>
      <c r="J1263" s="2" t="s">
        <v>88</v>
      </c>
      <c r="K1263" s="3" t="s">
        <v>35</v>
      </c>
      <c r="L1263" s="3" t="s">
        <v>81</v>
      </c>
      <c r="M1263" s="3"/>
      <c r="N1263" s="6"/>
      <c r="O1263" s="11" t="s">
        <v>105</v>
      </c>
    </row>
    <row r="1264" spans="8:15" x14ac:dyDescent="0.35">
      <c r="H1264" s="14" t="str">
        <f t="shared" si="20"/>
        <v>YesLithium_titanateWith equipmentSingle_cell</v>
      </c>
      <c r="I1264" s="3" t="s">
        <v>16</v>
      </c>
      <c r="J1264" s="2" t="s">
        <v>88</v>
      </c>
      <c r="K1264" s="3" t="s">
        <v>37</v>
      </c>
      <c r="L1264" s="3" t="s">
        <v>81</v>
      </c>
      <c r="M1264" s="3"/>
      <c r="N1264" s="6"/>
      <c r="O1264" s="11" t="s">
        <v>105</v>
      </c>
    </row>
    <row r="1265" spans="8:15" x14ac:dyDescent="0.35">
      <c r="H1265" s="14" t="str">
        <f t="shared" si="20"/>
        <v>YesLithium_titanateStandaloneSingle_cell</v>
      </c>
      <c r="I1265" s="3" t="s">
        <v>16</v>
      </c>
      <c r="J1265" s="2" t="s">
        <v>88</v>
      </c>
      <c r="K1265" s="3" t="s">
        <v>9</v>
      </c>
      <c r="L1265" s="3" t="s">
        <v>81</v>
      </c>
      <c r="M1265" s="3"/>
      <c r="N1265" s="6"/>
      <c r="O1265" s="11" t="s">
        <v>105</v>
      </c>
    </row>
    <row r="1266" spans="8:15" x14ac:dyDescent="0.35">
      <c r="H1266" s="14" t="str">
        <f t="shared" si="20"/>
        <v>Yes_18650_In equipmentSingle_cell</v>
      </c>
      <c r="I1266" s="3" t="s">
        <v>16</v>
      </c>
      <c r="J1266" s="3" t="s">
        <v>78</v>
      </c>
      <c r="K1266" s="3" t="s">
        <v>35</v>
      </c>
      <c r="L1266" s="3" t="s">
        <v>81</v>
      </c>
      <c r="M1266" s="3"/>
      <c r="N1266" s="6"/>
      <c r="O1266" s="11" t="s">
        <v>105</v>
      </c>
    </row>
    <row r="1267" spans="8:15" x14ac:dyDescent="0.35">
      <c r="H1267" s="14" t="str">
        <f t="shared" si="20"/>
        <v>Yes_18650_With equipmentSingle_cell</v>
      </c>
      <c r="I1267" s="3" t="s">
        <v>16</v>
      </c>
      <c r="J1267" s="3" t="s">
        <v>78</v>
      </c>
      <c r="K1267" s="3" t="s">
        <v>37</v>
      </c>
      <c r="L1267" s="3" t="s">
        <v>81</v>
      </c>
      <c r="M1267" s="3"/>
      <c r="N1267" s="6"/>
      <c r="O1267" s="11" t="s">
        <v>105</v>
      </c>
    </row>
    <row r="1268" spans="8:15" x14ac:dyDescent="0.35">
      <c r="H1268" s="14" t="str">
        <f t="shared" si="20"/>
        <v>Yes_18650_StandaloneSingle_cell</v>
      </c>
      <c r="I1268" s="3" t="s">
        <v>16</v>
      </c>
      <c r="J1268" s="3" t="s">
        <v>78</v>
      </c>
      <c r="K1268" s="3" t="s">
        <v>9</v>
      </c>
      <c r="L1268" s="3" t="s">
        <v>81</v>
      </c>
      <c r="M1268" s="3"/>
      <c r="N1268" s="6"/>
      <c r="O1268" s="11" t="s">
        <v>105</v>
      </c>
    </row>
    <row r="1269" spans="8:15" x14ac:dyDescent="0.35">
      <c r="H1269" s="14" t="str">
        <f t="shared" si="20"/>
        <v>YesLithium_IonIn equipmentSingle_cell</v>
      </c>
      <c r="I1269" s="3" t="s">
        <v>16</v>
      </c>
      <c r="J1269" s="2" t="s">
        <v>79</v>
      </c>
      <c r="K1269" s="3" t="s">
        <v>35</v>
      </c>
      <c r="L1269" s="3" t="s">
        <v>81</v>
      </c>
      <c r="M1269" s="3"/>
      <c r="N1269" s="6"/>
      <c r="O1269" s="11" t="s">
        <v>105</v>
      </c>
    </row>
    <row r="1270" spans="8:15" x14ac:dyDescent="0.35">
      <c r="H1270" s="14" t="str">
        <f t="shared" si="20"/>
        <v>YesLithium_IonWith equipmentSingle_cell</v>
      </c>
      <c r="I1270" s="3" t="s">
        <v>16</v>
      </c>
      <c r="J1270" s="2" t="s">
        <v>79</v>
      </c>
      <c r="K1270" s="3" t="s">
        <v>37</v>
      </c>
      <c r="L1270" s="3" t="s">
        <v>81</v>
      </c>
      <c r="M1270" s="3"/>
      <c r="N1270" s="6"/>
      <c r="O1270" s="11" t="s">
        <v>105</v>
      </c>
    </row>
    <row r="1271" spans="8:15" x14ac:dyDescent="0.35">
      <c r="H1271" s="14" t="str">
        <f t="shared" si="20"/>
        <v>YesLithium_IonStandaloneSingle_cell</v>
      </c>
      <c r="I1271" s="3" t="s">
        <v>16</v>
      </c>
      <c r="J1271" s="2" t="s">
        <v>79</v>
      </c>
      <c r="K1271" s="3" t="s">
        <v>9</v>
      </c>
      <c r="L1271" s="3" t="s">
        <v>81</v>
      </c>
      <c r="M1271" s="3"/>
      <c r="N1271" s="6"/>
      <c r="O1271" s="11" t="s">
        <v>105</v>
      </c>
    </row>
    <row r="1272" spans="8:15" x14ac:dyDescent="0.35">
      <c r="H1272" s="14" t="str">
        <f t="shared" si="20"/>
        <v>YesLithium_PolymerIn equipmentSingle_cell</v>
      </c>
      <c r="I1272" s="3" t="s">
        <v>16</v>
      </c>
      <c r="J1272" s="2" t="s">
        <v>85</v>
      </c>
      <c r="K1272" s="3" t="s">
        <v>35</v>
      </c>
      <c r="L1272" s="3" t="s">
        <v>81</v>
      </c>
      <c r="M1272" s="3"/>
      <c r="N1272" s="6"/>
      <c r="O1272" s="11" t="s">
        <v>105</v>
      </c>
    </row>
    <row r="1273" spans="8:15" x14ac:dyDescent="0.35">
      <c r="H1273" s="14" t="str">
        <f t="shared" si="20"/>
        <v>YesLithium_PolymerWith equipmentSingle_cell</v>
      </c>
      <c r="I1273" s="3" t="s">
        <v>16</v>
      </c>
      <c r="J1273" s="2" t="s">
        <v>85</v>
      </c>
      <c r="K1273" s="3" t="s">
        <v>37</v>
      </c>
      <c r="L1273" s="3" t="s">
        <v>81</v>
      </c>
      <c r="M1273" s="3"/>
      <c r="N1273" s="6"/>
      <c r="O1273" s="11" t="s">
        <v>105</v>
      </c>
    </row>
    <row r="1274" spans="8:15" x14ac:dyDescent="0.35">
      <c r="H1274" s="14" t="str">
        <f t="shared" si="20"/>
        <v>YesLithium_PolymerStandaloneSingle_cell</v>
      </c>
      <c r="I1274" s="3" t="s">
        <v>16</v>
      </c>
      <c r="J1274" s="2" t="s">
        <v>85</v>
      </c>
      <c r="K1274" s="3" t="s">
        <v>9</v>
      </c>
      <c r="L1274" s="3" t="s">
        <v>81</v>
      </c>
      <c r="M1274" s="3"/>
      <c r="N1274" s="6"/>
      <c r="O1274" s="11" t="s">
        <v>105</v>
      </c>
    </row>
    <row r="1275" spans="8:15" x14ac:dyDescent="0.35">
      <c r="H1275" s="14" t="str">
        <f t="shared" si="20"/>
        <v>YesLithium_cobalt_oxideIn equipmentSingle_cell</v>
      </c>
      <c r="I1275" s="3" t="s">
        <v>16</v>
      </c>
      <c r="J1275" s="2" t="s">
        <v>84</v>
      </c>
      <c r="K1275" s="3" t="s">
        <v>35</v>
      </c>
      <c r="L1275" s="3" t="s">
        <v>81</v>
      </c>
      <c r="M1275" s="3"/>
      <c r="N1275" s="6"/>
      <c r="O1275" s="11" t="s">
        <v>105</v>
      </c>
    </row>
    <row r="1276" spans="8:15" x14ac:dyDescent="0.35">
      <c r="H1276" s="14" t="str">
        <f t="shared" si="20"/>
        <v>YesLithium_cobalt_oxideWith equipmentSingle_cell</v>
      </c>
      <c r="I1276" s="3" t="s">
        <v>16</v>
      </c>
      <c r="J1276" s="2" t="s">
        <v>84</v>
      </c>
      <c r="K1276" s="3" t="s">
        <v>37</v>
      </c>
      <c r="L1276" s="3" t="s">
        <v>81</v>
      </c>
      <c r="M1276" s="3"/>
      <c r="N1276" s="6"/>
      <c r="O1276" s="11" t="s">
        <v>105</v>
      </c>
    </row>
    <row r="1277" spans="8:15" x14ac:dyDescent="0.35">
      <c r="H1277" s="14" t="str">
        <f t="shared" ref="H1277:H1340" si="21">I1277&amp;J1277&amp;K1277&amp;L1277&amp;M1277&amp;N1277</f>
        <v>YesLithium_cobalt_oxideStandaloneSingle_cell</v>
      </c>
      <c r="I1277" s="3" t="s">
        <v>16</v>
      </c>
      <c r="J1277" s="2" t="s">
        <v>84</v>
      </c>
      <c r="K1277" s="3" t="s">
        <v>9</v>
      </c>
      <c r="L1277" s="3" t="s">
        <v>81</v>
      </c>
      <c r="M1277" s="3"/>
      <c r="N1277" s="6"/>
      <c r="O1277" s="11" t="s">
        <v>105</v>
      </c>
    </row>
    <row r="1278" spans="8:15" ht="29" x14ac:dyDescent="0.35">
      <c r="H1278" s="14" t="str">
        <f t="shared" si="21"/>
        <v>YesLithium_nickel_manganese_cobalt_oxideIn equipmentSingle_cell</v>
      </c>
      <c r="I1278" s="3" t="s">
        <v>16</v>
      </c>
      <c r="J1278" s="2" t="s">
        <v>87</v>
      </c>
      <c r="K1278" s="3" t="s">
        <v>35</v>
      </c>
      <c r="L1278" s="3" t="s">
        <v>81</v>
      </c>
      <c r="M1278" s="3"/>
      <c r="N1278" s="6"/>
      <c r="O1278" s="11" t="s">
        <v>105</v>
      </c>
    </row>
    <row r="1279" spans="8:15" ht="29" x14ac:dyDescent="0.35">
      <c r="H1279" s="14" t="str">
        <f t="shared" si="21"/>
        <v>YesLithium_nickel_manganese_cobalt_oxideWith equipmentSingle_cell</v>
      </c>
      <c r="I1279" s="3" t="s">
        <v>16</v>
      </c>
      <c r="J1279" s="2" t="s">
        <v>87</v>
      </c>
      <c r="K1279" s="3" t="s">
        <v>37</v>
      </c>
      <c r="L1279" s="3" t="s">
        <v>81</v>
      </c>
      <c r="M1279" s="3"/>
      <c r="N1279" s="6"/>
      <c r="O1279" s="11" t="s">
        <v>105</v>
      </c>
    </row>
    <row r="1280" spans="8:15" ht="29" x14ac:dyDescent="0.35">
      <c r="H1280" s="14" t="str">
        <f t="shared" si="21"/>
        <v>YesLithium_nickel_manganese_cobalt_oxideStandaloneSingle_cell</v>
      </c>
      <c r="I1280" s="3" t="s">
        <v>16</v>
      </c>
      <c r="J1280" s="2" t="s">
        <v>87</v>
      </c>
      <c r="K1280" s="3" t="s">
        <v>9</v>
      </c>
      <c r="L1280" s="3" t="s">
        <v>81</v>
      </c>
      <c r="M1280" s="3"/>
      <c r="N1280" s="6"/>
      <c r="O1280" s="11" t="s">
        <v>105</v>
      </c>
    </row>
    <row r="1281" spans="8:15" x14ac:dyDescent="0.35">
      <c r="H1281" s="14" t="str">
        <f t="shared" si="21"/>
        <v>YesLithium_iron_phosphateIn equipmentSingle_cell</v>
      </c>
      <c r="I1281" s="3" t="s">
        <v>16</v>
      </c>
      <c r="J1281" s="2" t="s">
        <v>86</v>
      </c>
      <c r="K1281" s="3" t="s">
        <v>35</v>
      </c>
      <c r="L1281" s="3" t="s">
        <v>81</v>
      </c>
      <c r="M1281" s="3"/>
      <c r="N1281" s="6"/>
      <c r="O1281" s="11" t="s">
        <v>105</v>
      </c>
    </row>
    <row r="1282" spans="8:15" x14ac:dyDescent="0.35">
      <c r="H1282" s="14" t="str">
        <f t="shared" si="21"/>
        <v>YesLithium_iron_phosphateWith equipmentSingle_cell</v>
      </c>
      <c r="I1282" s="3" t="s">
        <v>16</v>
      </c>
      <c r="J1282" s="2" t="s">
        <v>86</v>
      </c>
      <c r="K1282" s="3" t="s">
        <v>37</v>
      </c>
      <c r="L1282" s="3" t="s">
        <v>81</v>
      </c>
      <c r="M1282" s="3"/>
      <c r="N1282" s="6"/>
      <c r="O1282" s="11" t="s">
        <v>105</v>
      </c>
    </row>
    <row r="1283" spans="8:15" x14ac:dyDescent="0.35">
      <c r="H1283" s="14" t="str">
        <f t="shared" si="21"/>
        <v>YesLithium_iron_phosphateStandaloneSingle_cell</v>
      </c>
      <c r="I1283" s="3" t="s">
        <v>16</v>
      </c>
      <c r="J1283" s="2" t="s">
        <v>86</v>
      </c>
      <c r="K1283" s="3" t="s">
        <v>9</v>
      </c>
      <c r="L1283" s="3" t="s">
        <v>81</v>
      </c>
      <c r="M1283" s="3"/>
      <c r="N1283" s="6"/>
      <c r="O1283" s="11" t="s">
        <v>105</v>
      </c>
    </row>
    <row r="1284" spans="8:15" x14ac:dyDescent="0.35">
      <c r="H1284" s="14" t="str">
        <f t="shared" si="21"/>
        <v>YesLithium_titanateIn equipmentSingle_cell</v>
      </c>
      <c r="I1284" s="3" t="s">
        <v>16</v>
      </c>
      <c r="J1284" s="2" t="s">
        <v>88</v>
      </c>
      <c r="K1284" s="3" t="s">
        <v>35</v>
      </c>
      <c r="L1284" s="3" t="s">
        <v>81</v>
      </c>
      <c r="M1284" s="3"/>
      <c r="N1284" s="6"/>
      <c r="O1284" s="11" t="s">
        <v>105</v>
      </c>
    </row>
    <row r="1285" spans="8:15" x14ac:dyDescent="0.35">
      <c r="H1285" s="14" t="str">
        <f t="shared" si="21"/>
        <v>YesLithium_titanateWith equipmentSingle_cell</v>
      </c>
      <c r="I1285" s="3" t="s">
        <v>16</v>
      </c>
      <c r="J1285" s="2" t="s">
        <v>88</v>
      </c>
      <c r="K1285" s="3" t="s">
        <v>37</v>
      </c>
      <c r="L1285" s="3" t="s">
        <v>81</v>
      </c>
      <c r="M1285" s="3"/>
      <c r="N1285" s="6"/>
      <c r="O1285" s="11" t="s">
        <v>105</v>
      </c>
    </row>
    <row r="1286" spans="8:15" x14ac:dyDescent="0.35">
      <c r="H1286" s="14" t="str">
        <f t="shared" si="21"/>
        <v>YesLithium_titanateStandaloneSingle_cell</v>
      </c>
      <c r="I1286" s="3" t="s">
        <v>16</v>
      </c>
      <c r="J1286" s="2" t="s">
        <v>88</v>
      </c>
      <c r="K1286" s="3" t="s">
        <v>9</v>
      </c>
      <c r="L1286" s="3" t="s">
        <v>81</v>
      </c>
      <c r="M1286" s="3"/>
      <c r="N1286" s="6"/>
      <c r="O1286" s="11" t="s">
        <v>105</v>
      </c>
    </row>
    <row r="1287" spans="8:15" x14ac:dyDescent="0.35">
      <c r="H1287" s="14" t="str">
        <f t="shared" si="21"/>
        <v>Yes_18650_In equipmentSingle_cell</v>
      </c>
      <c r="I1287" s="3" t="s">
        <v>16</v>
      </c>
      <c r="J1287" s="3" t="s">
        <v>78</v>
      </c>
      <c r="K1287" s="3" t="s">
        <v>35</v>
      </c>
      <c r="L1287" s="3" t="s">
        <v>81</v>
      </c>
      <c r="M1287" s="3"/>
      <c r="N1287" s="6"/>
      <c r="O1287" s="11" t="s">
        <v>105</v>
      </c>
    </row>
    <row r="1288" spans="8:15" x14ac:dyDescent="0.35">
      <c r="H1288" s="14" t="str">
        <f t="shared" si="21"/>
        <v>Yes_18650_With equipmentSingle_cell</v>
      </c>
      <c r="I1288" s="3" t="s">
        <v>16</v>
      </c>
      <c r="J1288" s="3" t="s">
        <v>78</v>
      </c>
      <c r="K1288" s="3" t="s">
        <v>37</v>
      </c>
      <c r="L1288" s="3" t="s">
        <v>81</v>
      </c>
      <c r="M1288" s="3"/>
      <c r="N1288" s="6"/>
      <c r="O1288" s="11" t="s">
        <v>105</v>
      </c>
    </row>
    <row r="1289" spans="8:15" x14ac:dyDescent="0.35">
      <c r="H1289" s="14" t="str">
        <f t="shared" si="21"/>
        <v>Yes_18650_StandaloneSingle_cell</v>
      </c>
      <c r="I1289" s="3" t="s">
        <v>16</v>
      </c>
      <c r="J1289" s="3" t="s">
        <v>78</v>
      </c>
      <c r="K1289" s="3" t="s">
        <v>9</v>
      </c>
      <c r="L1289" s="3" t="s">
        <v>81</v>
      </c>
      <c r="M1289" s="3"/>
      <c r="N1289" s="6"/>
      <c r="O1289" s="11" t="s">
        <v>105</v>
      </c>
    </row>
    <row r="1290" spans="8:15" x14ac:dyDescent="0.35">
      <c r="H1290" s="14" t="str">
        <f t="shared" si="21"/>
        <v>YesLithium_IonIn equipmentSingle_cell</v>
      </c>
      <c r="I1290" s="3" t="s">
        <v>16</v>
      </c>
      <c r="J1290" s="2" t="s">
        <v>79</v>
      </c>
      <c r="K1290" s="3" t="s">
        <v>35</v>
      </c>
      <c r="L1290" s="3" t="s">
        <v>81</v>
      </c>
      <c r="M1290" s="3"/>
      <c r="N1290" s="6"/>
      <c r="O1290" s="11" t="s">
        <v>105</v>
      </c>
    </row>
    <row r="1291" spans="8:15" x14ac:dyDescent="0.35">
      <c r="H1291" s="14" t="str">
        <f t="shared" si="21"/>
        <v>YesLithium_IonWith equipmentSingle_cell</v>
      </c>
      <c r="I1291" s="3" t="s">
        <v>16</v>
      </c>
      <c r="J1291" s="2" t="s">
        <v>79</v>
      </c>
      <c r="K1291" s="3" t="s">
        <v>37</v>
      </c>
      <c r="L1291" s="3" t="s">
        <v>81</v>
      </c>
      <c r="M1291" s="3"/>
      <c r="N1291" s="6"/>
      <c r="O1291" s="11" t="s">
        <v>105</v>
      </c>
    </row>
    <row r="1292" spans="8:15" x14ac:dyDescent="0.35">
      <c r="H1292" s="14" t="str">
        <f t="shared" si="21"/>
        <v>YesLithium_IonStandaloneSingle_cell</v>
      </c>
      <c r="I1292" s="3" t="s">
        <v>16</v>
      </c>
      <c r="J1292" s="2" t="s">
        <v>79</v>
      </c>
      <c r="K1292" s="3" t="s">
        <v>9</v>
      </c>
      <c r="L1292" s="3" t="s">
        <v>81</v>
      </c>
      <c r="M1292" s="3"/>
      <c r="N1292" s="6"/>
      <c r="O1292" s="11" t="s">
        <v>105</v>
      </c>
    </row>
    <row r="1293" spans="8:15" x14ac:dyDescent="0.35">
      <c r="H1293" s="14" t="str">
        <f t="shared" si="21"/>
        <v>YesLithium_PolymerIn equipmentSingle_cell</v>
      </c>
      <c r="I1293" s="3" t="s">
        <v>16</v>
      </c>
      <c r="J1293" s="2" t="s">
        <v>85</v>
      </c>
      <c r="K1293" s="3" t="s">
        <v>35</v>
      </c>
      <c r="L1293" s="3" t="s">
        <v>81</v>
      </c>
      <c r="M1293" s="3"/>
      <c r="N1293" s="6"/>
      <c r="O1293" s="11" t="s">
        <v>105</v>
      </c>
    </row>
    <row r="1294" spans="8:15" x14ac:dyDescent="0.35">
      <c r="H1294" s="14" t="str">
        <f t="shared" si="21"/>
        <v>YesLithium_PolymerWith equipmentSingle_cell</v>
      </c>
      <c r="I1294" s="3" t="s">
        <v>16</v>
      </c>
      <c r="J1294" s="2" t="s">
        <v>85</v>
      </c>
      <c r="K1294" s="3" t="s">
        <v>37</v>
      </c>
      <c r="L1294" s="3" t="s">
        <v>81</v>
      </c>
      <c r="M1294" s="3"/>
      <c r="N1294" s="6"/>
      <c r="O1294" s="11" t="s">
        <v>105</v>
      </c>
    </row>
    <row r="1295" spans="8:15" x14ac:dyDescent="0.35">
      <c r="H1295" s="14" t="str">
        <f t="shared" si="21"/>
        <v>YesLithium_PolymerStandaloneSingle_cell</v>
      </c>
      <c r="I1295" s="3" t="s">
        <v>16</v>
      </c>
      <c r="J1295" s="2" t="s">
        <v>85</v>
      </c>
      <c r="K1295" s="3" t="s">
        <v>9</v>
      </c>
      <c r="L1295" s="3" t="s">
        <v>81</v>
      </c>
      <c r="M1295" s="3"/>
      <c r="N1295" s="6"/>
      <c r="O1295" s="11" t="s">
        <v>105</v>
      </c>
    </row>
    <row r="1296" spans="8:15" x14ac:dyDescent="0.35">
      <c r="H1296" s="14" t="str">
        <f t="shared" si="21"/>
        <v>YesLithium_cobalt_oxideIn equipmentSingle_cell</v>
      </c>
      <c r="I1296" s="3" t="s">
        <v>16</v>
      </c>
      <c r="J1296" s="2" t="s">
        <v>84</v>
      </c>
      <c r="K1296" s="3" t="s">
        <v>35</v>
      </c>
      <c r="L1296" s="3" t="s">
        <v>81</v>
      </c>
      <c r="M1296" s="3"/>
      <c r="N1296" s="6"/>
      <c r="O1296" s="11" t="s">
        <v>105</v>
      </c>
    </row>
    <row r="1297" spans="8:15" x14ac:dyDescent="0.35">
      <c r="H1297" s="14" t="str">
        <f t="shared" si="21"/>
        <v>YesLithium_cobalt_oxideWith equipmentSingle_cell</v>
      </c>
      <c r="I1297" s="3" t="s">
        <v>16</v>
      </c>
      <c r="J1297" s="2" t="s">
        <v>84</v>
      </c>
      <c r="K1297" s="3" t="s">
        <v>37</v>
      </c>
      <c r="L1297" s="3" t="s">
        <v>81</v>
      </c>
      <c r="M1297" s="3"/>
      <c r="N1297" s="6"/>
      <c r="O1297" s="11" t="s">
        <v>105</v>
      </c>
    </row>
    <row r="1298" spans="8:15" x14ac:dyDescent="0.35">
      <c r="H1298" s="14" t="str">
        <f t="shared" si="21"/>
        <v>YesLithium_cobalt_oxideStandaloneSingle_cell</v>
      </c>
      <c r="I1298" s="3" t="s">
        <v>16</v>
      </c>
      <c r="J1298" s="2" t="s">
        <v>84</v>
      </c>
      <c r="K1298" s="3" t="s">
        <v>9</v>
      </c>
      <c r="L1298" s="3" t="s">
        <v>81</v>
      </c>
      <c r="M1298" s="3"/>
      <c r="N1298" s="6"/>
      <c r="O1298" s="11" t="s">
        <v>105</v>
      </c>
    </row>
    <row r="1299" spans="8:15" ht="29" x14ac:dyDescent="0.35">
      <c r="H1299" s="14" t="str">
        <f t="shared" si="21"/>
        <v>YesLithium_nickel_manganese_cobalt_oxideIn equipmentSingle_cell</v>
      </c>
      <c r="I1299" s="3" t="s">
        <v>16</v>
      </c>
      <c r="J1299" s="2" t="s">
        <v>87</v>
      </c>
      <c r="K1299" s="3" t="s">
        <v>35</v>
      </c>
      <c r="L1299" s="3" t="s">
        <v>81</v>
      </c>
      <c r="M1299" s="3"/>
      <c r="N1299" s="6"/>
      <c r="O1299" s="11" t="s">
        <v>105</v>
      </c>
    </row>
    <row r="1300" spans="8:15" ht="29" x14ac:dyDescent="0.35">
      <c r="H1300" s="14" t="str">
        <f t="shared" si="21"/>
        <v>YesLithium_nickel_manganese_cobalt_oxideWith equipmentSingle_cell</v>
      </c>
      <c r="I1300" s="3" t="s">
        <v>16</v>
      </c>
      <c r="J1300" s="2" t="s">
        <v>87</v>
      </c>
      <c r="K1300" s="3" t="s">
        <v>37</v>
      </c>
      <c r="L1300" s="3" t="s">
        <v>81</v>
      </c>
      <c r="M1300" s="3"/>
      <c r="N1300" s="6"/>
      <c r="O1300" s="11" t="s">
        <v>105</v>
      </c>
    </row>
    <row r="1301" spans="8:15" ht="29" x14ac:dyDescent="0.35">
      <c r="H1301" s="14" t="str">
        <f t="shared" si="21"/>
        <v>YesLithium_nickel_manganese_cobalt_oxideStandaloneSingle_cell</v>
      </c>
      <c r="I1301" s="3" t="s">
        <v>16</v>
      </c>
      <c r="J1301" s="2" t="s">
        <v>87</v>
      </c>
      <c r="K1301" s="3" t="s">
        <v>9</v>
      </c>
      <c r="L1301" s="3" t="s">
        <v>81</v>
      </c>
      <c r="M1301" s="3"/>
      <c r="N1301" s="6"/>
      <c r="O1301" s="11" t="s">
        <v>105</v>
      </c>
    </row>
    <row r="1302" spans="8:15" x14ac:dyDescent="0.35">
      <c r="H1302" s="14" t="str">
        <f t="shared" si="21"/>
        <v>YesLithium_iron_phosphateIn equipmentSingle_cell</v>
      </c>
      <c r="I1302" s="3" t="s">
        <v>16</v>
      </c>
      <c r="J1302" s="2" t="s">
        <v>86</v>
      </c>
      <c r="K1302" s="3" t="s">
        <v>35</v>
      </c>
      <c r="L1302" s="3" t="s">
        <v>81</v>
      </c>
      <c r="M1302" s="3"/>
      <c r="N1302" s="6"/>
      <c r="O1302" s="11" t="s">
        <v>105</v>
      </c>
    </row>
    <row r="1303" spans="8:15" x14ac:dyDescent="0.35">
      <c r="H1303" s="14" t="str">
        <f t="shared" si="21"/>
        <v>YesLithium_iron_phosphateWith equipmentSingle_cell</v>
      </c>
      <c r="I1303" s="3" t="s">
        <v>16</v>
      </c>
      <c r="J1303" s="2" t="s">
        <v>86</v>
      </c>
      <c r="K1303" s="3" t="s">
        <v>37</v>
      </c>
      <c r="L1303" s="3" t="s">
        <v>81</v>
      </c>
      <c r="M1303" s="3"/>
      <c r="N1303" s="6"/>
      <c r="O1303" s="11" t="s">
        <v>105</v>
      </c>
    </row>
    <row r="1304" spans="8:15" x14ac:dyDescent="0.35">
      <c r="H1304" s="14" t="str">
        <f t="shared" si="21"/>
        <v>YesLithium_iron_phosphateStandaloneSingle_cell</v>
      </c>
      <c r="I1304" s="3" t="s">
        <v>16</v>
      </c>
      <c r="J1304" s="2" t="s">
        <v>86</v>
      </c>
      <c r="K1304" s="3" t="s">
        <v>9</v>
      </c>
      <c r="L1304" s="3" t="s">
        <v>81</v>
      </c>
      <c r="M1304" s="3"/>
      <c r="N1304" s="6"/>
      <c r="O1304" s="11" t="s">
        <v>105</v>
      </c>
    </row>
    <row r="1305" spans="8:15" x14ac:dyDescent="0.35">
      <c r="H1305" s="14" t="str">
        <f t="shared" si="21"/>
        <v>YesLithium_titanateIn equipmentSingle_cell</v>
      </c>
      <c r="I1305" s="3" t="s">
        <v>16</v>
      </c>
      <c r="J1305" s="2" t="s">
        <v>88</v>
      </c>
      <c r="K1305" s="3" t="s">
        <v>35</v>
      </c>
      <c r="L1305" s="3" t="s">
        <v>81</v>
      </c>
      <c r="M1305" s="3"/>
      <c r="N1305" s="6"/>
      <c r="O1305" s="11" t="s">
        <v>105</v>
      </c>
    </row>
    <row r="1306" spans="8:15" x14ac:dyDescent="0.35">
      <c r="H1306" s="14" t="str">
        <f t="shared" si="21"/>
        <v>YesLithium_titanateWith equipmentSingle_cell</v>
      </c>
      <c r="I1306" s="3" t="s">
        <v>16</v>
      </c>
      <c r="J1306" s="2" t="s">
        <v>88</v>
      </c>
      <c r="K1306" s="3" t="s">
        <v>37</v>
      </c>
      <c r="L1306" s="3" t="s">
        <v>81</v>
      </c>
      <c r="M1306" s="3"/>
      <c r="N1306" s="6"/>
      <c r="O1306" s="11" t="s">
        <v>105</v>
      </c>
    </row>
    <row r="1307" spans="8:15" x14ac:dyDescent="0.35">
      <c r="H1307" s="14" t="str">
        <f t="shared" si="21"/>
        <v>YesLithium_titanateStandaloneSingle_cell</v>
      </c>
      <c r="I1307" s="3" t="s">
        <v>16</v>
      </c>
      <c r="J1307" s="2" t="s">
        <v>88</v>
      </c>
      <c r="K1307" s="3" t="s">
        <v>9</v>
      </c>
      <c r="L1307" s="3" t="s">
        <v>81</v>
      </c>
      <c r="M1307" s="3"/>
      <c r="N1307" s="6"/>
      <c r="O1307" s="11" t="s">
        <v>105</v>
      </c>
    </row>
    <row r="1308" spans="8:15" x14ac:dyDescent="0.35">
      <c r="H1308" s="14" t="str">
        <f t="shared" si="21"/>
        <v>Yes_18650_In equipmentSingle_cell</v>
      </c>
      <c r="I1308" s="3" t="s">
        <v>16</v>
      </c>
      <c r="J1308" s="3" t="s">
        <v>78</v>
      </c>
      <c r="K1308" s="3" t="s">
        <v>35</v>
      </c>
      <c r="L1308" s="3" t="s">
        <v>81</v>
      </c>
      <c r="M1308" s="3"/>
      <c r="N1308" s="6"/>
      <c r="O1308" s="11" t="s">
        <v>105</v>
      </c>
    </row>
    <row r="1309" spans="8:15" x14ac:dyDescent="0.35">
      <c r="H1309" s="14" t="str">
        <f t="shared" si="21"/>
        <v>Yes_18650_With equipmentSingle_cell</v>
      </c>
      <c r="I1309" s="3" t="s">
        <v>16</v>
      </c>
      <c r="J1309" s="3" t="s">
        <v>78</v>
      </c>
      <c r="K1309" s="3" t="s">
        <v>37</v>
      </c>
      <c r="L1309" s="3" t="s">
        <v>81</v>
      </c>
      <c r="M1309" s="3"/>
      <c r="N1309" s="6"/>
      <c r="O1309" s="11" t="s">
        <v>105</v>
      </c>
    </row>
    <row r="1310" spans="8:15" x14ac:dyDescent="0.35">
      <c r="H1310" s="14" t="str">
        <f t="shared" si="21"/>
        <v>Yes_18650_StandaloneSingle_cell</v>
      </c>
      <c r="I1310" s="3" t="s">
        <v>16</v>
      </c>
      <c r="J1310" s="3" t="s">
        <v>78</v>
      </c>
      <c r="K1310" s="3" t="s">
        <v>9</v>
      </c>
      <c r="L1310" s="3" t="s">
        <v>81</v>
      </c>
      <c r="M1310" s="3"/>
      <c r="N1310" s="6"/>
      <c r="O1310" s="11" t="s">
        <v>105</v>
      </c>
    </row>
    <row r="1311" spans="8:15" x14ac:dyDescent="0.35">
      <c r="H1311" s="14" t="str">
        <f t="shared" si="21"/>
        <v>YesLithium_IonIn equipmentSingle_cell</v>
      </c>
      <c r="I1311" s="3" t="s">
        <v>16</v>
      </c>
      <c r="J1311" s="2" t="s">
        <v>79</v>
      </c>
      <c r="K1311" s="3" t="s">
        <v>35</v>
      </c>
      <c r="L1311" s="3" t="s">
        <v>81</v>
      </c>
      <c r="M1311" s="3"/>
      <c r="N1311" s="6"/>
      <c r="O1311" s="11" t="s">
        <v>105</v>
      </c>
    </row>
    <row r="1312" spans="8:15" x14ac:dyDescent="0.35">
      <c r="H1312" s="14" t="str">
        <f t="shared" si="21"/>
        <v>YesLithium_IonWith equipmentSingle_cell</v>
      </c>
      <c r="I1312" s="3" t="s">
        <v>16</v>
      </c>
      <c r="J1312" s="2" t="s">
        <v>79</v>
      </c>
      <c r="K1312" s="3" t="s">
        <v>37</v>
      </c>
      <c r="L1312" s="3" t="s">
        <v>81</v>
      </c>
      <c r="M1312" s="3"/>
      <c r="N1312" s="6"/>
      <c r="O1312" s="11" t="s">
        <v>105</v>
      </c>
    </row>
    <row r="1313" spans="8:15" x14ac:dyDescent="0.35">
      <c r="H1313" s="14" t="str">
        <f t="shared" si="21"/>
        <v>YesLithium_IonStandaloneSingle_cell</v>
      </c>
      <c r="I1313" s="3" t="s">
        <v>16</v>
      </c>
      <c r="J1313" s="2" t="s">
        <v>79</v>
      </c>
      <c r="K1313" s="3" t="s">
        <v>9</v>
      </c>
      <c r="L1313" s="3" t="s">
        <v>81</v>
      </c>
      <c r="M1313" s="3"/>
      <c r="N1313" s="6"/>
      <c r="O1313" s="11" t="s">
        <v>105</v>
      </c>
    </row>
    <row r="1314" spans="8:15" x14ac:dyDescent="0.35">
      <c r="H1314" s="14" t="str">
        <f t="shared" si="21"/>
        <v>YesLithium_PolymerIn equipmentSingle_cell</v>
      </c>
      <c r="I1314" s="3" t="s">
        <v>16</v>
      </c>
      <c r="J1314" s="2" t="s">
        <v>85</v>
      </c>
      <c r="K1314" s="3" t="s">
        <v>35</v>
      </c>
      <c r="L1314" s="3" t="s">
        <v>81</v>
      </c>
      <c r="M1314" s="3"/>
      <c r="N1314" s="6"/>
      <c r="O1314" s="11" t="s">
        <v>105</v>
      </c>
    </row>
    <row r="1315" spans="8:15" x14ac:dyDescent="0.35">
      <c r="H1315" s="14" t="str">
        <f t="shared" si="21"/>
        <v>YesLithium_PolymerWith equipmentSingle_cell</v>
      </c>
      <c r="I1315" s="3" t="s">
        <v>16</v>
      </c>
      <c r="J1315" s="2" t="s">
        <v>85</v>
      </c>
      <c r="K1315" s="3" t="s">
        <v>37</v>
      </c>
      <c r="L1315" s="3" t="s">
        <v>81</v>
      </c>
      <c r="M1315" s="3"/>
      <c r="N1315" s="6"/>
      <c r="O1315" s="11" t="s">
        <v>105</v>
      </c>
    </row>
    <row r="1316" spans="8:15" x14ac:dyDescent="0.35">
      <c r="H1316" s="14" t="str">
        <f t="shared" si="21"/>
        <v>YesLithium_PolymerStandaloneSingle_cell</v>
      </c>
      <c r="I1316" s="3" t="s">
        <v>16</v>
      </c>
      <c r="J1316" s="2" t="s">
        <v>85</v>
      </c>
      <c r="K1316" s="3" t="s">
        <v>9</v>
      </c>
      <c r="L1316" s="3" t="s">
        <v>81</v>
      </c>
      <c r="M1316" s="3"/>
      <c r="N1316" s="6"/>
      <c r="O1316" s="11" t="s">
        <v>105</v>
      </c>
    </row>
    <row r="1317" spans="8:15" x14ac:dyDescent="0.35">
      <c r="H1317" s="14" t="str">
        <f t="shared" si="21"/>
        <v>YesLithium_cobalt_oxideIn equipmentSingle_cell</v>
      </c>
      <c r="I1317" s="3" t="s">
        <v>16</v>
      </c>
      <c r="J1317" s="2" t="s">
        <v>84</v>
      </c>
      <c r="K1317" s="3" t="s">
        <v>35</v>
      </c>
      <c r="L1317" s="3" t="s">
        <v>81</v>
      </c>
      <c r="M1317" s="3"/>
      <c r="N1317" s="6"/>
      <c r="O1317" s="11" t="s">
        <v>105</v>
      </c>
    </row>
    <row r="1318" spans="8:15" x14ac:dyDescent="0.35">
      <c r="H1318" s="14" t="str">
        <f t="shared" si="21"/>
        <v>YesLithium_cobalt_oxideWith equipmentSingle_cell</v>
      </c>
      <c r="I1318" s="3" t="s">
        <v>16</v>
      </c>
      <c r="J1318" s="2" t="s">
        <v>84</v>
      </c>
      <c r="K1318" s="3" t="s">
        <v>37</v>
      </c>
      <c r="L1318" s="3" t="s">
        <v>81</v>
      </c>
      <c r="M1318" s="3"/>
      <c r="N1318" s="6"/>
      <c r="O1318" s="11" t="s">
        <v>105</v>
      </c>
    </row>
    <row r="1319" spans="8:15" x14ac:dyDescent="0.35">
      <c r="H1319" s="14" t="str">
        <f t="shared" si="21"/>
        <v>YesLithium_cobalt_oxideStandaloneSingle_cell</v>
      </c>
      <c r="I1319" s="3" t="s">
        <v>16</v>
      </c>
      <c r="J1319" s="2" t="s">
        <v>84</v>
      </c>
      <c r="K1319" s="3" t="s">
        <v>9</v>
      </c>
      <c r="L1319" s="3" t="s">
        <v>81</v>
      </c>
      <c r="M1319" s="3"/>
      <c r="N1319" s="6"/>
      <c r="O1319" s="11" t="s">
        <v>105</v>
      </c>
    </row>
    <row r="1320" spans="8:15" ht="29" x14ac:dyDescent="0.35">
      <c r="H1320" s="14" t="str">
        <f t="shared" si="21"/>
        <v>YesLithium_nickel_manganese_cobalt_oxideIn equipmentSingle_cell</v>
      </c>
      <c r="I1320" s="3" t="s">
        <v>16</v>
      </c>
      <c r="J1320" s="2" t="s">
        <v>87</v>
      </c>
      <c r="K1320" s="3" t="s">
        <v>35</v>
      </c>
      <c r="L1320" s="3" t="s">
        <v>81</v>
      </c>
      <c r="M1320" s="3"/>
      <c r="N1320" s="6"/>
      <c r="O1320" s="11" t="s">
        <v>105</v>
      </c>
    </row>
    <row r="1321" spans="8:15" ht="29" x14ac:dyDescent="0.35">
      <c r="H1321" s="14" t="str">
        <f t="shared" si="21"/>
        <v>YesLithium_nickel_manganese_cobalt_oxideWith equipmentSingle_cell</v>
      </c>
      <c r="I1321" s="3" t="s">
        <v>16</v>
      </c>
      <c r="J1321" s="2" t="s">
        <v>87</v>
      </c>
      <c r="K1321" s="3" t="s">
        <v>37</v>
      </c>
      <c r="L1321" s="3" t="s">
        <v>81</v>
      </c>
      <c r="M1321" s="3"/>
      <c r="N1321" s="6"/>
      <c r="O1321" s="11" t="s">
        <v>105</v>
      </c>
    </row>
    <row r="1322" spans="8:15" ht="29" x14ac:dyDescent="0.35">
      <c r="H1322" s="14" t="str">
        <f t="shared" si="21"/>
        <v>YesLithium_nickel_manganese_cobalt_oxideStandaloneSingle_cell</v>
      </c>
      <c r="I1322" s="3" t="s">
        <v>16</v>
      </c>
      <c r="J1322" s="2" t="s">
        <v>87</v>
      </c>
      <c r="K1322" s="3" t="s">
        <v>9</v>
      </c>
      <c r="L1322" s="3" t="s">
        <v>81</v>
      </c>
      <c r="M1322" s="3"/>
      <c r="N1322" s="6"/>
      <c r="O1322" s="11" t="s">
        <v>105</v>
      </c>
    </row>
    <row r="1323" spans="8:15" x14ac:dyDescent="0.35">
      <c r="H1323" s="14" t="str">
        <f t="shared" si="21"/>
        <v>YesLithium_iron_phosphateIn equipmentSingle_cell</v>
      </c>
      <c r="I1323" s="3" t="s">
        <v>16</v>
      </c>
      <c r="J1323" s="2" t="s">
        <v>86</v>
      </c>
      <c r="K1323" s="3" t="s">
        <v>35</v>
      </c>
      <c r="L1323" s="3" t="s">
        <v>81</v>
      </c>
      <c r="M1323" s="3"/>
      <c r="N1323" s="6"/>
      <c r="O1323" s="11" t="s">
        <v>105</v>
      </c>
    </row>
    <row r="1324" spans="8:15" x14ac:dyDescent="0.35">
      <c r="H1324" s="14" t="str">
        <f t="shared" si="21"/>
        <v>YesLithium_iron_phosphateWith equipmentSingle_cell</v>
      </c>
      <c r="I1324" s="3" t="s">
        <v>16</v>
      </c>
      <c r="J1324" s="2" t="s">
        <v>86</v>
      </c>
      <c r="K1324" s="3" t="s">
        <v>37</v>
      </c>
      <c r="L1324" s="3" t="s">
        <v>81</v>
      </c>
      <c r="M1324" s="3"/>
      <c r="N1324" s="6"/>
      <c r="O1324" s="11" t="s">
        <v>105</v>
      </c>
    </row>
    <row r="1325" spans="8:15" x14ac:dyDescent="0.35">
      <c r="H1325" s="14" t="str">
        <f t="shared" si="21"/>
        <v>YesLithium_iron_phosphateStandaloneSingle_cell</v>
      </c>
      <c r="I1325" s="3" t="s">
        <v>16</v>
      </c>
      <c r="J1325" s="2" t="s">
        <v>86</v>
      </c>
      <c r="K1325" s="3" t="s">
        <v>9</v>
      </c>
      <c r="L1325" s="3" t="s">
        <v>81</v>
      </c>
      <c r="M1325" s="3"/>
      <c r="N1325" s="6"/>
      <c r="O1325" s="11" t="s">
        <v>105</v>
      </c>
    </row>
    <row r="1326" spans="8:15" x14ac:dyDescent="0.35">
      <c r="H1326" s="14" t="str">
        <f t="shared" si="21"/>
        <v>YesLithium_titanateIn equipmentSingle_cell</v>
      </c>
      <c r="I1326" s="3" t="s">
        <v>16</v>
      </c>
      <c r="J1326" s="2" t="s">
        <v>88</v>
      </c>
      <c r="K1326" s="3" t="s">
        <v>35</v>
      </c>
      <c r="L1326" s="3" t="s">
        <v>81</v>
      </c>
      <c r="M1326" s="3"/>
      <c r="N1326" s="6"/>
      <c r="O1326" s="11" t="s">
        <v>105</v>
      </c>
    </row>
    <row r="1327" spans="8:15" x14ac:dyDescent="0.35">
      <c r="H1327" s="14" t="str">
        <f t="shared" si="21"/>
        <v>YesLithium_titanateWith equipmentSingle_cell</v>
      </c>
      <c r="I1327" s="3" t="s">
        <v>16</v>
      </c>
      <c r="J1327" s="2" t="s">
        <v>88</v>
      </c>
      <c r="K1327" s="3" t="s">
        <v>37</v>
      </c>
      <c r="L1327" s="3" t="s">
        <v>81</v>
      </c>
      <c r="M1327" s="3"/>
      <c r="N1327" s="6"/>
      <c r="O1327" s="11" t="s">
        <v>105</v>
      </c>
    </row>
    <row r="1328" spans="8:15" x14ac:dyDescent="0.35">
      <c r="H1328" s="14" t="str">
        <f t="shared" si="21"/>
        <v>YesLithium_titanateStandaloneSingle_cell</v>
      </c>
      <c r="I1328" s="3" t="s">
        <v>16</v>
      </c>
      <c r="J1328" s="2" t="s">
        <v>88</v>
      </c>
      <c r="K1328" s="3" t="s">
        <v>9</v>
      </c>
      <c r="L1328" s="3" t="s">
        <v>81</v>
      </c>
      <c r="M1328" s="3"/>
      <c r="N1328" s="6"/>
      <c r="O1328" s="11" t="s">
        <v>105</v>
      </c>
    </row>
    <row r="1329" spans="8:15" x14ac:dyDescent="0.35">
      <c r="H1329" s="14" t="str">
        <f t="shared" si="21"/>
        <v>Yes_18650_In equipmentSingle_cell</v>
      </c>
      <c r="I1329" s="3" t="s">
        <v>16</v>
      </c>
      <c r="J1329" s="3" t="s">
        <v>78</v>
      </c>
      <c r="K1329" s="3" t="s">
        <v>35</v>
      </c>
      <c r="L1329" s="3" t="s">
        <v>81</v>
      </c>
      <c r="M1329" s="3"/>
      <c r="N1329" s="6"/>
      <c r="O1329" s="11" t="s">
        <v>105</v>
      </c>
    </row>
    <row r="1330" spans="8:15" x14ac:dyDescent="0.35">
      <c r="H1330" s="14" t="str">
        <f t="shared" si="21"/>
        <v>Yes_18650_With equipmentSingle_cell</v>
      </c>
      <c r="I1330" s="3" t="s">
        <v>16</v>
      </c>
      <c r="J1330" s="3" t="s">
        <v>78</v>
      </c>
      <c r="K1330" s="3" t="s">
        <v>37</v>
      </c>
      <c r="L1330" s="3" t="s">
        <v>81</v>
      </c>
      <c r="M1330" s="3"/>
      <c r="N1330" s="6"/>
      <c r="O1330" s="11" t="s">
        <v>105</v>
      </c>
    </row>
    <row r="1331" spans="8:15" x14ac:dyDescent="0.35">
      <c r="H1331" s="14" t="str">
        <f t="shared" si="21"/>
        <v>Yes_18650_StandaloneSingle_cell</v>
      </c>
      <c r="I1331" s="3" t="s">
        <v>16</v>
      </c>
      <c r="J1331" s="3" t="s">
        <v>78</v>
      </c>
      <c r="K1331" s="3" t="s">
        <v>9</v>
      </c>
      <c r="L1331" s="3" t="s">
        <v>81</v>
      </c>
      <c r="M1331" s="3"/>
      <c r="N1331" s="6"/>
      <c r="O1331" s="11" t="s">
        <v>105</v>
      </c>
    </row>
    <row r="1332" spans="8:15" x14ac:dyDescent="0.35">
      <c r="H1332" s="14" t="str">
        <f t="shared" si="21"/>
        <v>YesLithium_IonIn equipmentSingle_cell</v>
      </c>
      <c r="I1332" s="3" t="s">
        <v>16</v>
      </c>
      <c r="J1332" s="2" t="s">
        <v>79</v>
      </c>
      <c r="K1332" s="3" t="s">
        <v>35</v>
      </c>
      <c r="L1332" s="3" t="s">
        <v>81</v>
      </c>
      <c r="M1332" s="3"/>
      <c r="N1332" s="6"/>
      <c r="O1332" s="11" t="s">
        <v>105</v>
      </c>
    </row>
    <row r="1333" spans="8:15" x14ac:dyDescent="0.35">
      <c r="H1333" s="14" t="str">
        <f t="shared" si="21"/>
        <v>YesLithium_IonWith equipmentSingle_cell</v>
      </c>
      <c r="I1333" s="3" t="s">
        <v>16</v>
      </c>
      <c r="J1333" s="2" t="s">
        <v>79</v>
      </c>
      <c r="K1333" s="3" t="s">
        <v>37</v>
      </c>
      <c r="L1333" s="3" t="s">
        <v>81</v>
      </c>
      <c r="M1333" s="3"/>
      <c r="N1333" s="6"/>
      <c r="O1333" s="11" t="s">
        <v>105</v>
      </c>
    </row>
    <row r="1334" spans="8:15" x14ac:dyDescent="0.35">
      <c r="H1334" s="14" t="str">
        <f t="shared" si="21"/>
        <v>YesLithium_IonStandaloneSingle_cell</v>
      </c>
      <c r="I1334" s="3" t="s">
        <v>16</v>
      </c>
      <c r="J1334" s="2" t="s">
        <v>79</v>
      </c>
      <c r="K1334" s="3" t="s">
        <v>9</v>
      </c>
      <c r="L1334" s="3" t="s">
        <v>81</v>
      </c>
      <c r="M1334" s="3"/>
      <c r="N1334" s="6"/>
      <c r="O1334" s="11" t="s">
        <v>105</v>
      </c>
    </row>
    <row r="1335" spans="8:15" x14ac:dyDescent="0.35">
      <c r="H1335" s="14" t="str">
        <f t="shared" si="21"/>
        <v>YesLithium_PolymerIn equipmentSingle_cell</v>
      </c>
      <c r="I1335" s="3" t="s">
        <v>16</v>
      </c>
      <c r="J1335" s="2" t="s">
        <v>85</v>
      </c>
      <c r="K1335" s="3" t="s">
        <v>35</v>
      </c>
      <c r="L1335" s="3" t="s">
        <v>81</v>
      </c>
      <c r="M1335" s="3"/>
      <c r="N1335" s="6"/>
      <c r="O1335" s="11" t="s">
        <v>105</v>
      </c>
    </row>
    <row r="1336" spans="8:15" x14ac:dyDescent="0.35">
      <c r="H1336" s="14" t="str">
        <f t="shared" si="21"/>
        <v>YesLithium_PolymerWith equipmentSingle_cell</v>
      </c>
      <c r="I1336" s="3" t="s">
        <v>16</v>
      </c>
      <c r="J1336" s="2" t="s">
        <v>85</v>
      </c>
      <c r="K1336" s="3" t="s">
        <v>37</v>
      </c>
      <c r="L1336" s="3" t="s">
        <v>81</v>
      </c>
      <c r="M1336" s="3"/>
      <c r="N1336" s="6"/>
      <c r="O1336" s="11" t="s">
        <v>105</v>
      </c>
    </row>
    <row r="1337" spans="8:15" x14ac:dyDescent="0.35">
      <c r="H1337" s="14" t="str">
        <f t="shared" si="21"/>
        <v>YesLithium_PolymerStandaloneSingle_cell</v>
      </c>
      <c r="I1337" s="3" t="s">
        <v>16</v>
      </c>
      <c r="J1337" s="2" t="s">
        <v>85</v>
      </c>
      <c r="K1337" s="3" t="s">
        <v>9</v>
      </c>
      <c r="L1337" s="3" t="s">
        <v>81</v>
      </c>
      <c r="M1337" s="3"/>
      <c r="N1337" s="6"/>
      <c r="O1337" s="11" t="s">
        <v>105</v>
      </c>
    </row>
    <row r="1338" spans="8:15" x14ac:dyDescent="0.35">
      <c r="H1338" s="14" t="str">
        <f t="shared" si="21"/>
        <v>YesLithium_cobalt_oxideIn equipmentSingle_cell</v>
      </c>
      <c r="I1338" s="3" t="s">
        <v>16</v>
      </c>
      <c r="J1338" s="2" t="s">
        <v>84</v>
      </c>
      <c r="K1338" s="3" t="s">
        <v>35</v>
      </c>
      <c r="L1338" s="3" t="s">
        <v>81</v>
      </c>
      <c r="M1338" s="3"/>
      <c r="N1338" s="6"/>
      <c r="O1338" s="11" t="s">
        <v>105</v>
      </c>
    </row>
    <row r="1339" spans="8:15" x14ac:dyDescent="0.35">
      <c r="H1339" s="14" t="str">
        <f t="shared" si="21"/>
        <v>YesLithium_cobalt_oxideWith equipmentSingle_cell</v>
      </c>
      <c r="I1339" s="3" t="s">
        <v>16</v>
      </c>
      <c r="J1339" s="2" t="s">
        <v>84</v>
      </c>
      <c r="K1339" s="3" t="s">
        <v>37</v>
      </c>
      <c r="L1339" s="3" t="s">
        <v>81</v>
      </c>
      <c r="M1339" s="3"/>
      <c r="N1339" s="6"/>
      <c r="O1339" s="11" t="s">
        <v>105</v>
      </c>
    </row>
    <row r="1340" spans="8:15" x14ac:dyDescent="0.35">
      <c r="H1340" s="14" t="str">
        <f t="shared" si="21"/>
        <v>YesLithium_cobalt_oxideStandaloneSingle_cell</v>
      </c>
      <c r="I1340" s="3" t="s">
        <v>16</v>
      </c>
      <c r="J1340" s="2" t="s">
        <v>84</v>
      </c>
      <c r="K1340" s="3" t="s">
        <v>9</v>
      </c>
      <c r="L1340" s="3" t="s">
        <v>81</v>
      </c>
      <c r="M1340" s="3"/>
      <c r="N1340" s="6"/>
      <c r="O1340" s="11" t="s">
        <v>105</v>
      </c>
    </row>
    <row r="1341" spans="8:15" ht="29" x14ac:dyDescent="0.35">
      <c r="H1341" s="14" t="str">
        <f t="shared" ref="H1341:H1404" si="22">I1341&amp;J1341&amp;K1341&amp;L1341&amp;M1341&amp;N1341</f>
        <v>YesLithium_nickel_manganese_cobalt_oxideIn equipmentSingle_cell</v>
      </c>
      <c r="I1341" s="3" t="s">
        <v>16</v>
      </c>
      <c r="J1341" s="2" t="s">
        <v>87</v>
      </c>
      <c r="K1341" s="3" t="s">
        <v>35</v>
      </c>
      <c r="L1341" s="3" t="s">
        <v>81</v>
      </c>
      <c r="M1341" s="3"/>
      <c r="N1341" s="6"/>
      <c r="O1341" s="11" t="s">
        <v>105</v>
      </c>
    </row>
    <row r="1342" spans="8:15" ht="29" x14ac:dyDescent="0.35">
      <c r="H1342" s="14" t="str">
        <f t="shared" si="22"/>
        <v>YesLithium_nickel_manganese_cobalt_oxideWith equipmentSingle_cell</v>
      </c>
      <c r="I1342" s="3" t="s">
        <v>16</v>
      </c>
      <c r="J1342" s="2" t="s">
        <v>87</v>
      </c>
      <c r="K1342" s="3" t="s">
        <v>37</v>
      </c>
      <c r="L1342" s="3" t="s">
        <v>81</v>
      </c>
      <c r="M1342" s="3"/>
      <c r="N1342" s="6"/>
      <c r="O1342" s="11" t="s">
        <v>105</v>
      </c>
    </row>
    <row r="1343" spans="8:15" ht="29" x14ac:dyDescent="0.35">
      <c r="H1343" s="14" t="str">
        <f t="shared" si="22"/>
        <v>YesLithium_nickel_manganese_cobalt_oxideStandaloneSingle_cell</v>
      </c>
      <c r="I1343" s="3" t="s">
        <v>16</v>
      </c>
      <c r="J1343" s="2" t="s">
        <v>87</v>
      </c>
      <c r="K1343" s="3" t="s">
        <v>9</v>
      </c>
      <c r="L1343" s="3" t="s">
        <v>81</v>
      </c>
      <c r="M1343" s="3"/>
      <c r="N1343" s="6"/>
      <c r="O1343" s="11" t="s">
        <v>105</v>
      </c>
    </row>
    <row r="1344" spans="8:15" x14ac:dyDescent="0.35">
      <c r="H1344" s="14" t="str">
        <f t="shared" si="22"/>
        <v>YesLithium_iron_phosphateIn equipmentSingle_cell</v>
      </c>
      <c r="I1344" s="3" t="s">
        <v>16</v>
      </c>
      <c r="J1344" s="2" t="s">
        <v>86</v>
      </c>
      <c r="K1344" s="3" t="s">
        <v>35</v>
      </c>
      <c r="L1344" s="3" t="s">
        <v>81</v>
      </c>
      <c r="M1344" s="3"/>
      <c r="N1344" s="6"/>
      <c r="O1344" s="11" t="s">
        <v>105</v>
      </c>
    </row>
    <row r="1345" spans="8:15" x14ac:dyDescent="0.35">
      <c r="H1345" s="14" t="str">
        <f t="shared" si="22"/>
        <v>YesLithium_iron_phosphateWith equipmentSingle_cell</v>
      </c>
      <c r="I1345" s="3" t="s">
        <v>16</v>
      </c>
      <c r="J1345" s="2" t="s">
        <v>86</v>
      </c>
      <c r="K1345" s="3" t="s">
        <v>37</v>
      </c>
      <c r="L1345" s="3" t="s">
        <v>81</v>
      </c>
      <c r="M1345" s="3"/>
      <c r="N1345" s="6"/>
      <c r="O1345" s="11" t="s">
        <v>105</v>
      </c>
    </row>
    <row r="1346" spans="8:15" x14ac:dyDescent="0.35">
      <c r="H1346" s="14" t="str">
        <f t="shared" si="22"/>
        <v>YesLithium_iron_phosphateStandaloneSingle_cell</v>
      </c>
      <c r="I1346" s="3" t="s">
        <v>16</v>
      </c>
      <c r="J1346" s="2" t="s">
        <v>86</v>
      </c>
      <c r="K1346" s="3" t="s">
        <v>9</v>
      </c>
      <c r="L1346" s="3" t="s">
        <v>81</v>
      </c>
      <c r="M1346" s="3"/>
      <c r="N1346" s="6"/>
      <c r="O1346" s="11" t="s">
        <v>105</v>
      </c>
    </row>
    <row r="1347" spans="8:15" x14ac:dyDescent="0.35">
      <c r="H1347" s="14" t="str">
        <f t="shared" si="22"/>
        <v>YesLithium_titanateIn equipmentSingle_cell</v>
      </c>
      <c r="I1347" s="3" t="s">
        <v>16</v>
      </c>
      <c r="J1347" s="2" t="s">
        <v>88</v>
      </c>
      <c r="K1347" s="3" t="s">
        <v>35</v>
      </c>
      <c r="L1347" s="3" t="s">
        <v>81</v>
      </c>
      <c r="M1347" s="3"/>
      <c r="N1347" s="6"/>
      <c r="O1347" s="11" t="s">
        <v>105</v>
      </c>
    </row>
    <row r="1348" spans="8:15" x14ac:dyDescent="0.35">
      <c r="H1348" s="14" t="str">
        <f t="shared" si="22"/>
        <v>YesLithium_titanateWith equipmentSingle_cell</v>
      </c>
      <c r="I1348" s="3" t="s">
        <v>16</v>
      </c>
      <c r="J1348" s="2" t="s">
        <v>88</v>
      </c>
      <c r="K1348" s="3" t="s">
        <v>37</v>
      </c>
      <c r="L1348" s="3" t="s">
        <v>81</v>
      </c>
      <c r="M1348" s="3"/>
      <c r="N1348" s="6"/>
      <c r="O1348" s="11" t="s">
        <v>105</v>
      </c>
    </row>
    <row r="1349" spans="8:15" x14ac:dyDescent="0.35">
      <c r="H1349" s="14" t="str">
        <f t="shared" si="22"/>
        <v>YesLithium_titanateStandaloneSingle_cell</v>
      </c>
      <c r="I1349" s="3" t="s">
        <v>16</v>
      </c>
      <c r="J1349" s="2" t="s">
        <v>88</v>
      </c>
      <c r="K1349" s="3" t="s">
        <v>9</v>
      </c>
      <c r="L1349" s="3" t="s">
        <v>81</v>
      </c>
      <c r="M1349" s="3"/>
      <c r="N1349" s="6"/>
      <c r="O1349" s="11" t="s">
        <v>105</v>
      </c>
    </row>
    <row r="1350" spans="8:15" x14ac:dyDescent="0.35">
      <c r="H1350" s="14" t="str">
        <f t="shared" si="22"/>
        <v>Yes_18650_In equipmentSingle_cell</v>
      </c>
      <c r="I1350" s="3" t="s">
        <v>16</v>
      </c>
      <c r="J1350" s="3" t="s">
        <v>78</v>
      </c>
      <c r="K1350" s="3" t="s">
        <v>35</v>
      </c>
      <c r="L1350" s="3" t="s">
        <v>81</v>
      </c>
      <c r="M1350" s="3"/>
      <c r="N1350" s="6"/>
      <c r="O1350" s="11" t="s">
        <v>105</v>
      </c>
    </row>
    <row r="1351" spans="8:15" x14ac:dyDescent="0.35">
      <c r="H1351" s="14" t="str">
        <f t="shared" si="22"/>
        <v>Yes_18650_With equipmentSingle_cell</v>
      </c>
      <c r="I1351" s="3" t="s">
        <v>16</v>
      </c>
      <c r="J1351" s="3" t="s">
        <v>78</v>
      </c>
      <c r="K1351" s="3" t="s">
        <v>37</v>
      </c>
      <c r="L1351" s="3" t="s">
        <v>81</v>
      </c>
      <c r="M1351" s="3"/>
      <c r="N1351" s="6"/>
      <c r="O1351" s="11" t="s">
        <v>105</v>
      </c>
    </row>
    <row r="1352" spans="8:15" x14ac:dyDescent="0.35">
      <c r="H1352" s="14" t="str">
        <f t="shared" si="22"/>
        <v>Yes_18650_StandaloneSingle_cell</v>
      </c>
      <c r="I1352" s="3" t="s">
        <v>16</v>
      </c>
      <c r="J1352" s="3" t="s">
        <v>78</v>
      </c>
      <c r="K1352" s="3" t="s">
        <v>9</v>
      </c>
      <c r="L1352" s="3" t="s">
        <v>81</v>
      </c>
      <c r="M1352" s="3"/>
      <c r="N1352" s="6"/>
      <c r="O1352" s="11" t="s">
        <v>105</v>
      </c>
    </row>
    <row r="1353" spans="8:15" x14ac:dyDescent="0.35">
      <c r="H1353" s="14" t="str">
        <f t="shared" si="22"/>
        <v>YesLithium_IonIn equipmentSingle_cell</v>
      </c>
      <c r="I1353" s="3" t="s">
        <v>16</v>
      </c>
      <c r="J1353" s="2" t="s">
        <v>79</v>
      </c>
      <c r="K1353" s="3" t="s">
        <v>35</v>
      </c>
      <c r="L1353" s="3" t="s">
        <v>81</v>
      </c>
      <c r="M1353" s="3"/>
      <c r="N1353" s="6"/>
      <c r="O1353" s="11" t="s">
        <v>105</v>
      </c>
    </row>
    <row r="1354" spans="8:15" x14ac:dyDescent="0.35">
      <c r="H1354" s="14" t="str">
        <f t="shared" si="22"/>
        <v>YesLithium_IonWith equipmentSingle_cell</v>
      </c>
      <c r="I1354" s="3" t="s">
        <v>16</v>
      </c>
      <c r="J1354" s="2" t="s">
        <v>79</v>
      </c>
      <c r="K1354" s="3" t="s">
        <v>37</v>
      </c>
      <c r="L1354" s="3" t="s">
        <v>81</v>
      </c>
      <c r="M1354" s="3"/>
      <c r="N1354" s="6"/>
      <c r="O1354" s="11" t="s">
        <v>105</v>
      </c>
    </row>
    <row r="1355" spans="8:15" x14ac:dyDescent="0.35">
      <c r="H1355" s="14" t="str">
        <f t="shared" si="22"/>
        <v>YesLithium_IonStandaloneSingle_cell</v>
      </c>
      <c r="I1355" s="3" t="s">
        <v>16</v>
      </c>
      <c r="J1355" s="2" t="s">
        <v>79</v>
      </c>
      <c r="K1355" s="3" t="s">
        <v>9</v>
      </c>
      <c r="L1355" s="3" t="s">
        <v>81</v>
      </c>
      <c r="M1355" s="3"/>
      <c r="N1355" s="6"/>
      <c r="O1355" s="11" t="s">
        <v>105</v>
      </c>
    </row>
    <row r="1356" spans="8:15" x14ac:dyDescent="0.35">
      <c r="H1356" s="14" t="str">
        <f t="shared" si="22"/>
        <v>YesLithium_PolymerIn equipmentSingle_cell</v>
      </c>
      <c r="I1356" s="3" t="s">
        <v>16</v>
      </c>
      <c r="J1356" s="2" t="s">
        <v>85</v>
      </c>
      <c r="K1356" s="3" t="s">
        <v>35</v>
      </c>
      <c r="L1356" s="3" t="s">
        <v>81</v>
      </c>
      <c r="M1356" s="3"/>
      <c r="N1356" s="6"/>
      <c r="O1356" s="11" t="s">
        <v>105</v>
      </c>
    </row>
    <row r="1357" spans="8:15" x14ac:dyDescent="0.35">
      <c r="H1357" s="14" t="str">
        <f t="shared" si="22"/>
        <v>YesLithium_PolymerWith equipmentSingle_cell</v>
      </c>
      <c r="I1357" s="3" t="s">
        <v>16</v>
      </c>
      <c r="J1357" s="2" t="s">
        <v>85</v>
      </c>
      <c r="K1357" s="3" t="s">
        <v>37</v>
      </c>
      <c r="L1357" s="3" t="s">
        <v>81</v>
      </c>
      <c r="M1357" s="3"/>
      <c r="N1357" s="6"/>
      <c r="O1357" s="11" t="s">
        <v>105</v>
      </c>
    </row>
    <row r="1358" spans="8:15" x14ac:dyDescent="0.35">
      <c r="H1358" s="14" t="str">
        <f t="shared" si="22"/>
        <v>YesLithium_PolymerStandaloneSingle_cell</v>
      </c>
      <c r="I1358" s="3" t="s">
        <v>16</v>
      </c>
      <c r="J1358" s="2" t="s">
        <v>85</v>
      </c>
      <c r="K1358" s="3" t="s">
        <v>9</v>
      </c>
      <c r="L1358" s="3" t="s">
        <v>81</v>
      </c>
      <c r="M1358" s="3"/>
      <c r="N1358" s="6"/>
      <c r="O1358" s="11" t="s">
        <v>105</v>
      </c>
    </row>
    <row r="1359" spans="8:15" x14ac:dyDescent="0.35">
      <c r="H1359" s="14" t="str">
        <f t="shared" si="22"/>
        <v>YesLithium_cobalt_oxideIn equipmentSingle_cell</v>
      </c>
      <c r="I1359" s="3" t="s">
        <v>16</v>
      </c>
      <c r="J1359" s="2" t="s">
        <v>84</v>
      </c>
      <c r="K1359" s="3" t="s">
        <v>35</v>
      </c>
      <c r="L1359" s="3" t="s">
        <v>81</v>
      </c>
      <c r="M1359" s="3"/>
      <c r="N1359" s="6"/>
      <c r="O1359" s="11" t="s">
        <v>105</v>
      </c>
    </row>
    <row r="1360" spans="8:15" x14ac:dyDescent="0.35">
      <c r="H1360" s="14" t="str">
        <f t="shared" si="22"/>
        <v>YesLithium_cobalt_oxideWith equipmentSingle_cell</v>
      </c>
      <c r="I1360" s="3" t="s">
        <v>16</v>
      </c>
      <c r="J1360" s="2" t="s">
        <v>84</v>
      </c>
      <c r="K1360" s="3" t="s">
        <v>37</v>
      </c>
      <c r="L1360" s="3" t="s">
        <v>81</v>
      </c>
      <c r="M1360" s="3"/>
      <c r="N1360" s="6"/>
      <c r="O1360" s="11" t="s">
        <v>105</v>
      </c>
    </row>
    <row r="1361" spans="8:15" x14ac:dyDescent="0.35">
      <c r="H1361" s="14" t="str">
        <f t="shared" si="22"/>
        <v>YesLithium_cobalt_oxideStandaloneSingle_cell</v>
      </c>
      <c r="I1361" s="3" t="s">
        <v>16</v>
      </c>
      <c r="J1361" s="2" t="s">
        <v>84</v>
      </c>
      <c r="K1361" s="3" t="s">
        <v>9</v>
      </c>
      <c r="L1361" s="3" t="s">
        <v>81</v>
      </c>
      <c r="M1361" s="3"/>
      <c r="N1361" s="6"/>
      <c r="O1361" s="11" t="s">
        <v>105</v>
      </c>
    </row>
    <row r="1362" spans="8:15" ht="29" x14ac:dyDescent="0.35">
      <c r="H1362" s="14" t="str">
        <f t="shared" si="22"/>
        <v>YesLithium_nickel_manganese_cobalt_oxideIn equipmentSingle_cell</v>
      </c>
      <c r="I1362" s="3" t="s">
        <v>16</v>
      </c>
      <c r="J1362" s="2" t="s">
        <v>87</v>
      </c>
      <c r="K1362" s="3" t="s">
        <v>35</v>
      </c>
      <c r="L1362" s="3" t="s">
        <v>81</v>
      </c>
      <c r="M1362" s="3"/>
      <c r="N1362" s="6"/>
      <c r="O1362" s="11" t="s">
        <v>105</v>
      </c>
    </row>
    <row r="1363" spans="8:15" ht="29" x14ac:dyDescent="0.35">
      <c r="H1363" s="14" t="str">
        <f t="shared" si="22"/>
        <v>YesLithium_nickel_manganese_cobalt_oxideWith equipmentSingle_cell</v>
      </c>
      <c r="I1363" s="3" t="s">
        <v>16</v>
      </c>
      <c r="J1363" s="2" t="s">
        <v>87</v>
      </c>
      <c r="K1363" s="3" t="s">
        <v>37</v>
      </c>
      <c r="L1363" s="3" t="s">
        <v>81</v>
      </c>
      <c r="M1363" s="3"/>
      <c r="N1363" s="6"/>
      <c r="O1363" s="11" t="s">
        <v>105</v>
      </c>
    </row>
    <row r="1364" spans="8:15" ht="29" x14ac:dyDescent="0.35">
      <c r="H1364" s="14" t="str">
        <f t="shared" si="22"/>
        <v>YesLithium_nickel_manganese_cobalt_oxideStandaloneSingle_cell</v>
      </c>
      <c r="I1364" s="3" t="s">
        <v>16</v>
      </c>
      <c r="J1364" s="2" t="s">
        <v>87</v>
      </c>
      <c r="K1364" s="3" t="s">
        <v>9</v>
      </c>
      <c r="L1364" s="3" t="s">
        <v>81</v>
      </c>
      <c r="M1364" s="3"/>
      <c r="N1364" s="6"/>
      <c r="O1364" s="11" t="s">
        <v>105</v>
      </c>
    </row>
    <row r="1365" spans="8:15" x14ac:dyDescent="0.35">
      <c r="H1365" s="14" t="str">
        <f t="shared" si="22"/>
        <v>YesLithium_iron_phosphateIn equipmentSingle_cell</v>
      </c>
      <c r="I1365" s="3" t="s">
        <v>16</v>
      </c>
      <c r="J1365" s="2" t="s">
        <v>86</v>
      </c>
      <c r="K1365" s="3" t="s">
        <v>35</v>
      </c>
      <c r="L1365" s="3" t="s">
        <v>81</v>
      </c>
      <c r="M1365" s="3"/>
      <c r="N1365" s="6"/>
      <c r="O1365" s="11" t="s">
        <v>105</v>
      </c>
    </row>
    <row r="1366" spans="8:15" x14ac:dyDescent="0.35">
      <c r="H1366" s="14" t="str">
        <f t="shared" si="22"/>
        <v>YesLithium_iron_phosphateWith equipmentSingle_cell</v>
      </c>
      <c r="I1366" s="3" t="s">
        <v>16</v>
      </c>
      <c r="J1366" s="2" t="s">
        <v>86</v>
      </c>
      <c r="K1366" s="3" t="s">
        <v>37</v>
      </c>
      <c r="L1366" s="3" t="s">
        <v>81</v>
      </c>
      <c r="M1366" s="3"/>
      <c r="N1366" s="6"/>
      <c r="O1366" s="11" t="s">
        <v>105</v>
      </c>
    </row>
    <row r="1367" spans="8:15" x14ac:dyDescent="0.35">
      <c r="H1367" s="14" t="str">
        <f t="shared" si="22"/>
        <v>YesLithium_iron_phosphateStandaloneSingle_cell</v>
      </c>
      <c r="I1367" s="3" t="s">
        <v>16</v>
      </c>
      <c r="J1367" s="2" t="s">
        <v>86</v>
      </c>
      <c r="K1367" s="3" t="s">
        <v>9</v>
      </c>
      <c r="L1367" s="3" t="s">
        <v>81</v>
      </c>
      <c r="M1367" s="3"/>
      <c r="N1367" s="6"/>
      <c r="O1367" s="11" t="s">
        <v>105</v>
      </c>
    </row>
    <row r="1368" spans="8:15" x14ac:dyDescent="0.35">
      <c r="H1368" s="14" t="str">
        <f t="shared" si="22"/>
        <v>YesLithium_titanateIn equipmentSingle_cell</v>
      </c>
      <c r="I1368" s="3" t="s">
        <v>16</v>
      </c>
      <c r="J1368" s="2" t="s">
        <v>88</v>
      </c>
      <c r="K1368" s="3" t="s">
        <v>35</v>
      </c>
      <c r="L1368" s="3" t="s">
        <v>81</v>
      </c>
      <c r="M1368" s="3"/>
      <c r="N1368" s="6"/>
      <c r="O1368" s="11" t="s">
        <v>105</v>
      </c>
    </row>
    <row r="1369" spans="8:15" x14ac:dyDescent="0.35">
      <c r="H1369" s="14" t="str">
        <f t="shared" si="22"/>
        <v>YesLithium_titanateWith equipmentSingle_cell</v>
      </c>
      <c r="I1369" s="3" t="s">
        <v>16</v>
      </c>
      <c r="J1369" s="2" t="s">
        <v>88</v>
      </c>
      <c r="K1369" s="3" t="s">
        <v>37</v>
      </c>
      <c r="L1369" s="3" t="s">
        <v>81</v>
      </c>
      <c r="M1369" s="3"/>
      <c r="N1369" s="6"/>
      <c r="O1369" s="11" t="s">
        <v>105</v>
      </c>
    </row>
    <row r="1370" spans="8:15" x14ac:dyDescent="0.35">
      <c r="H1370" s="14" t="str">
        <f t="shared" si="22"/>
        <v>YesLithium_titanateStandaloneSingle_cell</v>
      </c>
      <c r="I1370" s="3" t="s">
        <v>16</v>
      </c>
      <c r="J1370" s="2" t="s">
        <v>88</v>
      </c>
      <c r="K1370" s="3" t="s">
        <v>9</v>
      </c>
      <c r="L1370" s="3" t="s">
        <v>81</v>
      </c>
      <c r="M1370" s="3"/>
      <c r="N1370" s="6"/>
      <c r="O1370" s="11" t="s">
        <v>105</v>
      </c>
    </row>
    <row r="1371" spans="8:15" x14ac:dyDescent="0.35">
      <c r="H1371" s="14" t="str">
        <f t="shared" si="22"/>
        <v>Yes_18650_In equipmentSingle_cell</v>
      </c>
      <c r="I1371" s="3" t="s">
        <v>16</v>
      </c>
      <c r="J1371" s="3" t="s">
        <v>78</v>
      </c>
      <c r="K1371" s="3" t="s">
        <v>35</v>
      </c>
      <c r="L1371" s="3" t="s">
        <v>81</v>
      </c>
      <c r="M1371" s="3"/>
      <c r="N1371" s="6"/>
      <c r="O1371" s="11" t="s">
        <v>105</v>
      </c>
    </row>
    <row r="1372" spans="8:15" x14ac:dyDescent="0.35">
      <c r="H1372" s="14" t="str">
        <f t="shared" si="22"/>
        <v>Yes_18650_With equipmentSingle_cell</v>
      </c>
      <c r="I1372" s="3" t="s">
        <v>16</v>
      </c>
      <c r="J1372" s="3" t="s">
        <v>78</v>
      </c>
      <c r="K1372" s="3" t="s">
        <v>37</v>
      </c>
      <c r="L1372" s="3" t="s">
        <v>81</v>
      </c>
      <c r="M1372" s="3"/>
      <c r="N1372" s="6"/>
      <c r="O1372" s="11" t="s">
        <v>105</v>
      </c>
    </row>
    <row r="1373" spans="8:15" x14ac:dyDescent="0.35">
      <c r="H1373" s="14" t="str">
        <f t="shared" si="22"/>
        <v>Yes_18650_StandaloneSingle_cell</v>
      </c>
      <c r="I1373" s="3" t="s">
        <v>16</v>
      </c>
      <c r="J1373" s="3" t="s">
        <v>78</v>
      </c>
      <c r="K1373" s="3" t="s">
        <v>9</v>
      </c>
      <c r="L1373" s="3" t="s">
        <v>81</v>
      </c>
      <c r="M1373" s="3"/>
      <c r="N1373" s="6"/>
      <c r="O1373" s="11" t="s">
        <v>105</v>
      </c>
    </row>
    <row r="1374" spans="8:15" x14ac:dyDescent="0.35">
      <c r="H1374" s="14" t="str">
        <f t="shared" si="22"/>
        <v>YesLithium_IonIn equipmentSingle_cell</v>
      </c>
      <c r="I1374" s="3" t="s">
        <v>16</v>
      </c>
      <c r="J1374" s="2" t="s">
        <v>79</v>
      </c>
      <c r="K1374" s="3" t="s">
        <v>35</v>
      </c>
      <c r="L1374" s="3" t="s">
        <v>81</v>
      </c>
      <c r="M1374" s="3"/>
      <c r="N1374" s="6"/>
      <c r="O1374" s="11" t="s">
        <v>105</v>
      </c>
    </row>
    <row r="1375" spans="8:15" x14ac:dyDescent="0.35">
      <c r="H1375" s="14" t="str">
        <f t="shared" si="22"/>
        <v>YesLithium_IonWith equipmentSingle_cell</v>
      </c>
      <c r="I1375" s="3" t="s">
        <v>16</v>
      </c>
      <c r="J1375" s="2" t="s">
        <v>79</v>
      </c>
      <c r="K1375" s="3" t="s">
        <v>37</v>
      </c>
      <c r="L1375" s="3" t="s">
        <v>81</v>
      </c>
      <c r="M1375" s="3"/>
      <c r="N1375" s="6"/>
      <c r="O1375" s="11" t="s">
        <v>105</v>
      </c>
    </row>
    <row r="1376" spans="8:15" x14ac:dyDescent="0.35">
      <c r="H1376" s="14" t="str">
        <f t="shared" si="22"/>
        <v>YesLithium_IonStandaloneSingle_cell</v>
      </c>
      <c r="I1376" s="3" t="s">
        <v>16</v>
      </c>
      <c r="J1376" s="2" t="s">
        <v>79</v>
      </c>
      <c r="K1376" s="3" t="s">
        <v>9</v>
      </c>
      <c r="L1376" s="3" t="s">
        <v>81</v>
      </c>
      <c r="M1376" s="3"/>
      <c r="N1376" s="6"/>
      <c r="O1376" s="11" t="s">
        <v>105</v>
      </c>
    </row>
    <row r="1377" spans="8:15" x14ac:dyDescent="0.35">
      <c r="H1377" s="14" t="str">
        <f t="shared" si="22"/>
        <v>YesLithium_PolymerIn equipmentSingle_cell</v>
      </c>
      <c r="I1377" s="3" t="s">
        <v>16</v>
      </c>
      <c r="J1377" s="2" t="s">
        <v>85</v>
      </c>
      <c r="K1377" s="3" t="s">
        <v>35</v>
      </c>
      <c r="L1377" s="3" t="s">
        <v>81</v>
      </c>
      <c r="M1377" s="3"/>
      <c r="N1377" s="6"/>
      <c r="O1377" s="11" t="s">
        <v>105</v>
      </c>
    </row>
    <row r="1378" spans="8:15" x14ac:dyDescent="0.35">
      <c r="H1378" s="14" t="str">
        <f t="shared" si="22"/>
        <v>YesLithium_PolymerWith equipmentSingle_cell</v>
      </c>
      <c r="I1378" s="3" t="s">
        <v>16</v>
      </c>
      <c r="J1378" s="2" t="s">
        <v>85</v>
      </c>
      <c r="K1378" s="3" t="s">
        <v>37</v>
      </c>
      <c r="L1378" s="3" t="s">
        <v>81</v>
      </c>
      <c r="M1378" s="3"/>
      <c r="N1378" s="6"/>
      <c r="O1378" s="11" t="s">
        <v>105</v>
      </c>
    </row>
    <row r="1379" spans="8:15" x14ac:dyDescent="0.35">
      <c r="H1379" s="14" t="str">
        <f t="shared" si="22"/>
        <v>YesLithium_PolymerStandaloneSingle_cell</v>
      </c>
      <c r="I1379" s="3" t="s">
        <v>16</v>
      </c>
      <c r="J1379" s="2" t="s">
        <v>85</v>
      </c>
      <c r="K1379" s="3" t="s">
        <v>9</v>
      </c>
      <c r="L1379" s="3" t="s">
        <v>81</v>
      </c>
      <c r="M1379" s="3"/>
      <c r="N1379" s="6"/>
      <c r="O1379" s="11" t="s">
        <v>105</v>
      </c>
    </row>
    <row r="1380" spans="8:15" x14ac:dyDescent="0.35">
      <c r="H1380" s="14" t="str">
        <f t="shared" si="22"/>
        <v>YesLithium_cobalt_oxideIn equipmentSingle_cell</v>
      </c>
      <c r="I1380" s="3" t="s">
        <v>16</v>
      </c>
      <c r="J1380" s="2" t="s">
        <v>84</v>
      </c>
      <c r="K1380" s="3" t="s">
        <v>35</v>
      </c>
      <c r="L1380" s="3" t="s">
        <v>81</v>
      </c>
      <c r="M1380" s="3"/>
      <c r="N1380" s="6"/>
      <c r="O1380" s="11" t="s">
        <v>105</v>
      </c>
    </row>
    <row r="1381" spans="8:15" x14ac:dyDescent="0.35">
      <c r="H1381" s="14" t="str">
        <f t="shared" si="22"/>
        <v>YesLithium_cobalt_oxideWith equipmentSingle_cell</v>
      </c>
      <c r="I1381" s="3" t="s">
        <v>16</v>
      </c>
      <c r="J1381" s="2" t="s">
        <v>84</v>
      </c>
      <c r="K1381" s="3" t="s">
        <v>37</v>
      </c>
      <c r="L1381" s="3" t="s">
        <v>81</v>
      </c>
      <c r="M1381" s="3"/>
      <c r="N1381" s="6"/>
      <c r="O1381" s="11" t="s">
        <v>105</v>
      </c>
    </row>
    <row r="1382" spans="8:15" x14ac:dyDescent="0.35">
      <c r="H1382" s="14" t="str">
        <f t="shared" si="22"/>
        <v>YesLithium_cobalt_oxideStandaloneSingle_cell</v>
      </c>
      <c r="I1382" s="3" t="s">
        <v>16</v>
      </c>
      <c r="J1382" s="2" t="s">
        <v>84</v>
      </c>
      <c r="K1382" s="3" t="s">
        <v>9</v>
      </c>
      <c r="L1382" s="3" t="s">
        <v>81</v>
      </c>
      <c r="M1382" s="3"/>
      <c r="N1382" s="6"/>
      <c r="O1382" s="11" t="s">
        <v>105</v>
      </c>
    </row>
    <row r="1383" spans="8:15" ht="29" x14ac:dyDescent="0.35">
      <c r="H1383" s="14" t="str">
        <f t="shared" si="22"/>
        <v>YesLithium_nickel_manganese_cobalt_oxideIn equipmentSingle_cell</v>
      </c>
      <c r="I1383" s="3" t="s">
        <v>16</v>
      </c>
      <c r="J1383" s="2" t="s">
        <v>87</v>
      </c>
      <c r="K1383" s="3" t="s">
        <v>35</v>
      </c>
      <c r="L1383" s="3" t="s">
        <v>81</v>
      </c>
      <c r="M1383" s="3"/>
      <c r="N1383" s="6"/>
      <c r="O1383" s="11" t="s">
        <v>105</v>
      </c>
    </row>
    <row r="1384" spans="8:15" ht="29" x14ac:dyDescent="0.35">
      <c r="H1384" s="14" t="str">
        <f t="shared" si="22"/>
        <v>YesLithium_nickel_manganese_cobalt_oxideWith equipmentSingle_cell</v>
      </c>
      <c r="I1384" s="3" t="s">
        <v>16</v>
      </c>
      <c r="J1384" s="2" t="s">
        <v>87</v>
      </c>
      <c r="K1384" s="3" t="s">
        <v>37</v>
      </c>
      <c r="L1384" s="3" t="s">
        <v>81</v>
      </c>
      <c r="M1384" s="3"/>
      <c r="N1384" s="6"/>
      <c r="O1384" s="11" t="s">
        <v>105</v>
      </c>
    </row>
    <row r="1385" spans="8:15" ht="29" x14ac:dyDescent="0.35">
      <c r="H1385" s="14" t="str">
        <f t="shared" si="22"/>
        <v>YesLithium_nickel_manganese_cobalt_oxideStandaloneSingle_cell</v>
      </c>
      <c r="I1385" s="3" t="s">
        <v>16</v>
      </c>
      <c r="J1385" s="2" t="s">
        <v>87</v>
      </c>
      <c r="K1385" s="3" t="s">
        <v>9</v>
      </c>
      <c r="L1385" s="3" t="s">
        <v>81</v>
      </c>
      <c r="M1385" s="3"/>
      <c r="N1385" s="6"/>
      <c r="O1385" s="11" t="s">
        <v>105</v>
      </c>
    </row>
    <row r="1386" spans="8:15" x14ac:dyDescent="0.35">
      <c r="H1386" s="14" t="str">
        <f t="shared" si="22"/>
        <v>YesLithium_iron_phosphateIn equipmentSingle_cell</v>
      </c>
      <c r="I1386" s="3" t="s">
        <v>16</v>
      </c>
      <c r="J1386" s="2" t="s">
        <v>86</v>
      </c>
      <c r="K1386" s="3" t="s">
        <v>35</v>
      </c>
      <c r="L1386" s="3" t="s">
        <v>81</v>
      </c>
      <c r="M1386" s="3"/>
      <c r="N1386" s="6"/>
      <c r="O1386" s="11" t="s">
        <v>105</v>
      </c>
    </row>
    <row r="1387" spans="8:15" x14ac:dyDescent="0.35">
      <c r="H1387" s="14" t="str">
        <f t="shared" si="22"/>
        <v>YesLithium_iron_phosphateWith equipmentSingle_cell</v>
      </c>
      <c r="I1387" s="3" t="s">
        <v>16</v>
      </c>
      <c r="J1387" s="2" t="s">
        <v>86</v>
      </c>
      <c r="K1387" s="3" t="s">
        <v>37</v>
      </c>
      <c r="L1387" s="3" t="s">
        <v>81</v>
      </c>
      <c r="M1387" s="3"/>
      <c r="N1387" s="6"/>
      <c r="O1387" s="11" t="s">
        <v>105</v>
      </c>
    </row>
    <row r="1388" spans="8:15" x14ac:dyDescent="0.35">
      <c r="H1388" s="14" t="str">
        <f t="shared" si="22"/>
        <v>YesLithium_iron_phosphateStandaloneSingle_cell</v>
      </c>
      <c r="I1388" s="3" t="s">
        <v>16</v>
      </c>
      <c r="J1388" s="2" t="s">
        <v>86</v>
      </c>
      <c r="K1388" s="3" t="s">
        <v>9</v>
      </c>
      <c r="L1388" s="3" t="s">
        <v>81</v>
      </c>
      <c r="M1388" s="3"/>
      <c r="N1388" s="6"/>
      <c r="O1388" s="11" t="s">
        <v>105</v>
      </c>
    </row>
    <row r="1389" spans="8:15" x14ac:dyDescent="0.35">
      <c r="H1389" s="14" t="str">
        <f t="shared" si="22"/>
        <v>YesLithium_titanateIn equipmentSingle_cell</v>
      </c>
      <c r="I1389" s="3" t="s">
        <v>16</v>
      </c>
      <c r="J1389" s="2" t="s">
        <v>88</v>
      </c>
      <c r="K1389" s="3" t="s">
        <v>35</v>
      </c>
      <c r="L1389" s="3" t="s">
        <v>81</v>
      </c>
      <c r="M1389" s="3"/>
      <c r="N1389" s="6"/>
      <c r="O1389" s="11" t="s">
        <v>105</v>
      </c>
    </row>
    <row r="1390" spans="8:15" x14ac:dyDescent="0.35">
      <c r="H1390" s="14" t="str">
        <f t="shared" si="22"/>
        <v>YesLithium_titanateWith equipmentSingle_cell</v>
      </c>
      <c r="I1390" s="3" t="s">
        <v>16</v>
      </c>
      <c r="J1390" s="2" t="s">
        <v>88</v>
      </c>
      <c r="K1390" s="3" t="s">
        <v>37</v>
      </c>
      <c r="L1390" s="3" t="s">
        <v>81</v>
      </c>
      <c r="M1390" s="3"/>
      <c r="N1390" s="6"/>
      <c r="O1390" s="11" t="s">
        <v>105</v>
      </c>
    </row>
    <row r="1391" spans="8:15" x14ac:dyDescent="0.35">
      <c r="H1391" s="14" t="str">
        <f t="shared" si="22"/>
        <v>YesLithium_titanateStandaloneSingle_cell</v>
      </c>
      <c r="I1391" s="3" t="s">
        <v>16</v>
      </c>
      <c r="J1391" s="2" t="s">
        <v>88</v>
      </c>
      <c r="K1391" s="3" t="s">
        <v>9</v>
      </c>
      <c r="L1391" s="3" t="s">
        <v>81</v>
      </c>
      <c r="M1391" s="3"/>
      <c r="N1391" s="6"/>
      <c r="O1391" s="11" t="s">
        <v>105</v>
      </c>
    </row>
    <row r="1392" spans="8:15" x14ac:dyDescent="0.35">
      <c r="H1392" s="14" t="str">
        <f t="shared" si="22"/>
        <v>Yes_18650_In equipmentSingle_cell</v>
      </c>
      <c r="I1392" s="3" t="s">
        <v>16</v>
      </c>
      <c r="J1392" s="3" t="s">
        <v>78</v>
      </c>
      <c r="K1392" s="3" t="s">
        <v>35</v>
      </c>
      <c r="L1392" s="3" t="s">
        <v>81</v>
      </c>
      <c r="M1392" s="3"/>
      <c r="N1392" s="6"/>
      <c r="O1392" s="11" t="s">
        <v>105</v>
      </c>
    </row>
    <row r="1393" spans="8:15" x14ac:dyDescent="0.35">
      <c r="H1393" s="14" t="str">
        <f t="shared" si="22"/>
        <v>Yes_18650_With equipmentSingle_cell</v>
      </c>
      <c r="I1393" s="3" t="s">
        <v>16</v>
      </c>
      <c r="J1393" s="3" t="s">
        <v>78</v>
      </c>
      <c r="K1393" s="3" t="s">
        <v>37</v>
      </c>
      <c r="L1393" s="3" t="s">
        <v>81</v>
      </c>
      <c r="M1393" s="3"/>
      <c r="N1393" s="6"/>
      <c r="O1393" s="11" t="s">
        <v>105</v>
      </c>
    </row>
    <row r="1394" spans="8:15" x14ac:dyDescent="0.35">
      <c r="H1394" s="14" t="str">
        <f t="shared" si="22"/>
        <v>Yes_18650_StandaloneSingle_cell</v>
      </c>
      <c r="I1394" s="3" t="s">
        <v>16</v>
      </c>
      <c r="J1394" s="3" t="s">
        <v>78</v>
      </c>
      <c r="K1394" s="3" t="s">
        <v>9</v>
      </c>
      <c r="L1394" s="3" t="s">
        <v>81</v>
      </c>
      <c r="M1394" s="3"/>
      <c r="N1394" s="6"/>
      <c r="O1394" s="11" t="s">
        <v>105</v>
      </c>
    </row>
    <row r="1395" spans="8:15" x14ac:dyDescent="0.35">
      <c r="H1395" s="14" t="str">
        <f t="shared" si="22"/>
        <v>YesLithium_IonIn equipmentSingle_cell</v>
      </c>
      <c r="I1395" s="3" t="s">
        <v>16</v>
      </c>
      <c r="J1395" s="2" t="s">
        <v>79</v>
      </c>
      <c r="K1395" s="3" t="s">
        <v>35</v>
      </c>
      <c r="L1395" s="3" t="s">
        <v>81</v>
      </c>
      <c r="M1395" s="3"/>
      <c r="N1395" s="6"/>
      <c r="O1395" s="11" t="s">
        <v>105</v>
      </c>
    </row>
    <row r="1396" spans="8:15" x14ac:dyDescent="0.35">
      <c r="H1396" s="14" t="str">
        <f t="shared" si="22"/>
        <v>YesLithium_IonWith equipmentSingle_cell</v>
      </c>
      <c r="I1396" s="3" t="s">
        <v>16</v>
      </c>
      <c r="J1396" s="2" t="s">
        <v>79</v>
      </c>
      <c r="K1396" s="3" t="s">
        <v>37</v>
      </c>
      <c r="L1396" s="3" t="s">
        <v>81</v>
      </c>
      <c r="M1396" s="3"/>
      <c r="N1396" s="6"/>
      <c r="O1396" s="11" t="s">
        <v>105</v>
      </c>
    </row>
    <row r="1397" spans="8:15" x14ac:dyDescent="0.35">
      <c r="H1397" s="14" t="str">
        <f t="shared" si="22"/>
        <v>YesLithium_IonStandaloneSingle_cell</v>
      </c>
      <c r="I1397" s="3" t="s">
        <v>16</v>
      </c>
      <c r="J1397" s="2" t="s">
        <v>79</v>
      </c>
      <c r="K1397" s="3" t="s">
        <v>9</v>
      </c>
      <c r="L1397" s="3" t="s">
        <v>81</v>
      </c>
      <c r="M1397" s="3"/>
      <c r="N1397" s="6"/>
      <c r="O1397" s="11" t="s">
        <v>105</v>
      </c>
    </row>
    <row r="1398" spans="8:15" x14ac:dyDescent="0.35">
      <c r="H1398" s="14" t="str">
        <f t="shared" si="22"/>
        <v>YesLithium_PolymerIn equipmentSingle_cell</v>
      </c>
      <c r="I1398" s="3" t="s">
        <v>16</v>
      </c>
      <c r="J1398" s="2" t="s">
        <v>85</v>
      </c>
      <c r="K1398" s="3" t="s">
        <v>35</v>
      </c>
      <c r="L1398" s="3" t="s">
        <v>81</v>
      </c>
      <c r="M1398" s="3"/>
      <c r="N1398" s="6"/>
      <c r="O1398" s="11" t="s">
        <v>105</v>
      </c>
    </row>
    <row r="1399" spans="8:15" x14ac:dyDescent="0.35">
      <c r="H1399" s="14" t="str">
        <f t="shared" si="22"/>
        <v>YesLithium_PolymerWith equipmentSingle_cell</v>
      </c>
      <c r="I1399" s="3" t="s">
        <v>16</v>
      </c>
      <c r="J1399" s="2" t="s">
        <v>85</v>
      </c>
      <c r="K1399" s="3" t="s">
        <v>37</v>
      </c>
      <c r="L1399" s="3" t="s">
        <v>81</v>
      </c>
      <c r="M1399" s="3"/>
      <c r="N1399" s="6"/>
      <c r="O1399" s="11" t="s">
        <v>105</v>
      </c>
    </row>
    <row r="1400" spans="8:15" x14ac:dyDescent="0.35">
      <c r="H1400" s="14" t="str">
        <f t="shared" si="22"/>
        <v>YesLithium_PolymerStandaloneSingle_cell</v>
      </c>
      <c r="I1400" s="3" t="s">
        <v>16</v>
      </c>
      <c r="J1400" s="2" t="s">
        <v>85</v>
      </c>
      <c r="K1400" s="3" t="s">
        <v>9</v>
      </c>
      <c r="L1400" s="3" t="s">
        <v>81</v>
      </c>
      <c r="M1400" s="3"/>
      <c r="N1400" s="6"/>
      <c r="O1400" s="11" t="s">
        <v>105</v>
      </c>
    </row>
    <row r="1401" spans="8:15" x14ac:dyDescent="0.35">
      <c r="H1401" s="14" t="str">
        <f t="shared" si="22"/>
        <v>YesLithium_cobalt_oxideIn equipmentSingle_cell</v>
      </c>
      <c r="I1401" s="3" t="s">
        <v>16</v>
      </c>
      <c r="J1401" s="2" t="s">
        <v>84</v>
      </c>
      <c r="K1401" s="3" t="s">
        <v>35</v>
      </c>
      <c r="L1401" s="3" t="s">
        <v>81</v>
      </c>
      <c r="M1401" s="3"/>
      <c r="N1401" s="6"/>
      <c r="O1401" s="11" t="s">
        <v>105</v>
      </c>
    </row>
    <row r="1402" spans="8:15" x14ac:dyDescent="0.35">
      <c r="H1402" s="14" t="str">
        <f t="shared" si="22"/>
        <v>YesLithium_cobalt_oxideWith equipmentSingle_cell</v>
      </c>
      <c r="I1402" s="3" t="s">
        <v>16</v>
      </c>
      <c r="J1402" s="2" t="s">
        <v>84</v>
      </c>
      <c r="K1402" s="3" t="s">
        <v>37</v>
      </c>
      <c r="L1402" s="3" t="s">
        <v>81</v>
      </c>
      <c r="M1402" s="3"/>
      <c r="N1402" s="6"/>
      <c r="O1402" s="11" t="s">
        <v>105</v>
      </c>
    </row>
    <row r="1403" spans="8:15" x14ac:dyDescent="0.35">
      <c r="H1403" s="14" t="str">
        <f t="shared" si="22"/>
        <v>YesLithium_cobalt_oxideStandaloneSingle_cell</v>
      </c>
      <c r="I1403" s="3" t="s">
        <v>16</v>
      </c>
      <c r="J1403" s="2" t="s">
        <v>84</v>
      </c>
      <c r="K1403" s="3" t="s">
        <v>9</v>
      </c>
      <c r="L1403" s="3" t="s">
        <v>81</v>
      </c>
      <c r="M1403" s="3"/>
      <c r="N1403" s="6"/>
      <c r="O1403" s="11" t="s">
        <v>105</v>
      </c>
    </row>
    <row r="1404" spans="8:15" ht="29" x14ac:dyDescent="0.35">
      <c r="H1404" s="14" t="str">
        <f t="shared" si="22"/>
        <v>YesLithium_nickel_manganese_cobalt_oxideIn equipmentSingle_cell</v>
      </c>
      <c r="I1404" s="3" t="s">
        <v>16</v>
      </c>
      <c r="J1404" s="2" t="s">
        <v>87</v>
      </c>
      <c r="K1404" s="3" t="s">
        <v>35</v>
      </c>
      <c r="L1404" s="3" t="s">
        <v>81</v>
      </c>
      <c r="M1404" s="3"/>
      <c r="N1404" s="6"/>
      <c r="O1404" s="11" t="s">
        <v>105</v>
      </c>
    </row>
    <row r="1405" spans="8:15" ht="29" x14ac:dyDescent="0.35">
      <c r="H1405" s="14" t="str">
        <f t="shared" ref="H1405:H1468" si="23">I1405&amp;J1405&amp;K1405&amp;L1405&amp;M1405&amp;N1405</f>
        <v>YesLithium_nickel_manganese_cobalt_oxideWith equipmentSingle_cell</v>
      </c>
      <c r="I1405" s="3" t="s">
        <v>16</v>
      </c>
      <c r="J1405" s="2" t="s">
        <v>87</v>
      </c>
      <c r="K1405" s="3" t="s">
        <v>37</v>
      </c>
      <c r="L1405" s="3" t="s">
        <v>81</v>
      </c>
      <c r="M1405" s="3"/>
      <c r="N1405" s="6"/>
      <c r="O1405" s="11" t="s">
        <v>105</v>
      </c>
    </row>
    <row r="1406" spans="8:15" ht="29" x14ac:dyDescent="0.35">
      <c r="H1406" s="14" t="str">
        <f t="shared" si="23"/>
        <v>YesLithium_nickel_manganese_cobalt_oxideStandaloneSingle_cell</v>
      </c>
      <c r="I1406" s="3" t="s">
        <v>16</v>
      </c>
      <c r="J1406" s="2" t="s">
        <v>87</v>
      </c>
      <c r="K1406" s="3" t="s">
        <v>9</v>
      </c>
      <c r="L1406" s="3" t="s">
        <v>81</v>
      </c>
      <c r="M1406" s="3"/>
      <c r="N1406" s="6"/>
      <c r="O1406" s="11" t="s">
        <v>105</v>
      </c>
    </row>
    <row r="1407" spans="8:15" x14ac:dyDescent="0.35">
      <c r="H1407" s="14" t="str">
        <f t="shared" si="23"/>
        <v>YesLithium_iron_phosphateIn equipmentSingle_cell</v>
      </c>
      <c r="I1407" s="3" t="s">
        <v>16</v>
      </c>
      <c r="J1407" s="2" t="s">
        <v>86</v>
      </c>
      <c r="K1407" s="3" t="s">
        <v>35</v>
      </c>
      <c r="L1407" s="3" t="s">
        <v>81</v>
      </c>
      <c r="M1407" s="3"/>
      <c r="N1407" s="6"/>
      <c r="O1407" s="11" t="s">
        <v>105</v>
      </c>
    </row>
    <row r="1408" spans="8:15" x14ac:dyDescent="0.35">
      <c r="H1408" s="14" t="str">
        <f t="shared" si="23"/>
        <v>YesLithium_iron_phosphateWith equipmentSingle_cell</v>
      </c>
      <c r="I1408" s="3" t="s">
        <v>16</v>
      </c>
      <c r="J1408" s="2" t="s">
        <v>86</v>
      </c>
      <c r="K1408" s="3" t="s">
        <v>37</v>
      </c>
      <c r="L1408" s="3" t="s">
        <v>81</v>
      </c>
      <c r="M1408" s="3"/>
      <c r="N1408" s="6"/>
      <c r="O1408" s="11" t="s">
        <v>105</v>
      </c>
    </row>
    <row r="1409" spans="8:15" x14ac:dyDescent="0.35">
      <c r="H1409" s="14" t="str">
        <f t="shared" si="23"/>
        <v>YesLithium_iron_phosphateStandaloneSingle_cell</v>
      </c>
      <c r="I1409" s="3" t="s">
        <v>16</v>
      </c>
      <c r="J1409" s="2" t="s">
        <v>86</v>
      </c>
      <c r="K1409" s="3" t="s">
        <v>9</v>
      </c>
      <c r="L1409" s="3" t="s">
        <v>81</v>
      </c>
      <c r="M1409" s="3"/>
      <c r="N1409" s="6"/>
      <c r="O1409" s="11" t="s">
        <v>105</v>
      </c>
    </row>
    <row r="1410" spans="8:15" x14ac:dyDescent="0.35">
      <c r="H1410" s="14" t="str">
        <f t="shared" si="23"/>
        <v>YesLithium_titanateIn equipmentSingle_cell</v>
      </c>
      <c r="I1410" s="3" t="s">
        <v>16</v>
      </c>
      <c r="J1410" s="2" t="s">
        <v>88</v>
      </c>
      <c r="K1410" s="3" t="s">
        <v>35</v>
      </c>
      <c r="L1410" s="3" t="s">
        <v>81</v>
      </c>
      <c r="M1410" s="3"/>
      <c r="N1410" s="6"/>
      <c r="O1410" s="11" t="s">
        <v>105</v>
      </c>
    </row>
    <row r="1411" spans="8:15" x14ac:dyDescent="0.35">
      <c r="H1411" s="14" t="str">
        <f t="shared" si="23"/>
        <v>YesLithium_titanateWith equipmentSingle_cell</v>
      </c>
      <c r="I1411" s="3" t="s">
        <v>16</v>
      </c>
      <c r="J1411" s="2" t="s">
        <v>88</v>
      </c>
      <c r="K1411" s="3" t="s">
        <v>37</v>
      </c>
      <c r="L1411" s="3" t="s">
        <v>81</v>
      </c>
      <c r="M1411" s="3"/>
      <c r="N1411" s="6"/>
      <c r="O1411" s="11" t="s">
        <v>105</v>
      </c>
    </row>
    <row r="1412" spans="8:15" x14ac:dyDescent="0.35">
      <c r="H1412" s="14" t="str">
        <f t="shared" si="23"/>
        <v>YesLithium_titanateStandaloneSingle_cell</v>
      </c>
      <c r="I1412" s="3" t="s">
        <v>16</v>
      </c>
      <c r="J1412" s="2" t="s">
        <v>88</v>
      </c>
      <c r="K1412" s="3" t="s">
        <v>9</v>
      </c>
      <c r="L1412" s="3" t="s">
        <v>81</v>
      </c>
      <c r="M1412" s="3"/>
      <c r="N1412" s="6"/>
      <c r="O1412" s="11" t="s">
        <v>105</v>
      </c>
    </row>
    <row r="1413" spans="8:15" x14ac:dyDescent="0.35">
      <c r="H1413" s="14" t="str">
        <f t="shared" si="23"/>
        <v>Yes_18650_In equipmentSingle_cell</v>
      </c>
      <c r="I1413" s="3" t="s">
        <v>16</v>
      </c>
      <c r="J1413" s="3" t="s">
        <v>78</v>
      </c>
      <c r="K1413" s="3" t="s">
        <v>35</v>
      </c>
      <c r="L1413" s="3" t="s">
        <v>81</v>
      </c>
      <c r="M1413" s="3"/>
      <c r="N1413" s="6"/>
      <c r="O1413" s="11" t="s">
        <v>105</v>
      </c>
    </row>
    <row r="1414" spans="8:15" x14ac:dyDescent="0.35">
      <c r="H1414" s="14" t="str">
        <f t="shared" si="23"/>
        <v>Yes_18650_With equipmentSingle_cell</v>
      </c>
      <c r="I1414" s="3" t="s">
        <v>16</v>
      </c>
      <c r="J1414" s="3" t="s">
        <v>78</v>
      </c>
      <c r="K1414" s="3" t="s">
        <v>37</v>
      </c>
      <c r="L1414" s="3" t="s">
        <v>81</v>
      </c>
      <c r="M1414" s="3"/>
      <c r="N1414" s="6"/>
      <c r="O1414" s="11" t="s">
        <v>105</v>
      </c>
    </row>
    <row r="1415" spans="8:15" x14ac:dyDescent="0.35">
      <c r="H1415" s="14" t="str">
        <f t="shared" si="23"/>
        <v>Yes_18650_StandaloneSingle_cell</v>
      </c>
      <c r="I1415" s="3" t="s">
        <v>16</v>
      </c>
      <c r="J1415" s="3" t="s">
        <v>78</v>
      </c>
      <c r="K1415" s="3" t="s">
        <v>9</v>
      </c>
      <c r="L1415" s="3" t="s">
        <v>81</v>
      </c>
      <c r="M1415" s="3"/>
      <c r="N1415" s="6"/>
      <c r="O1415" s="11" t="s">
        <v>105</v>
      </c>
    </row>
    <row r="1416" spans="8:15" x14ac:dyDescent="0.35">
      <c r="H1416" s="14" t="str">
        <f t="shared" si="23"/>
        <v>YesLithium_IonIn equipmentSingle_cell</v>
      </c>
      <c r="I1416" s="3" t="s">
        <v>16</v>
      </c>
      <c r="J1416" s="2" t="s">
        <v>79</v>
      </c>
      <c r="K1416" s="3" t="s">
        <v>35</v>
      </c>
      <c r="L1416" s="3" t="s">
        <v>81</v>
      </c>
      <c r="M1416" s="3"/>
      <c r="N1416" s="6"/>
      <c r="O1416" s="11" t="s">
        <v>105</v>
      </c>
    </row>
    <row r="1417" spans="8:15" x14ac:dyDescent="0.35">
      <c r="H1417" s="14" t="str">
        <f t="shared" si="23"/>
        <v>YesLithium_IonWith equipmentSingle_cell</v>
      </c>
      <c r="I1417" s="3" t="s">
        <v>16</v>
      </c>
      <c r="J1417" s="2" t="s">
        <v>79</v>
      </c>
      <c r="K1417" s="3" t="s">
        <v>37</v>
      </c>
      <c r="L1417" s="3" t="s">
        <v>81</v>
      </c>
      <c r="M1417" s="3"/>
      <c r="N1417" s="6"/>
      <c r="O1417" s="11" t="s">
        <v>105</v>
      </c>
    </row>
    <row r="1418" spans="8:15" x14ac:dyDescent="0.35">
      <c r="H1418" s="14" t="str">
        <f t="shared" si="23"/>
        <v>YesLithium_IonStandaloneSingle_cell</v>
      </c>
      <c r="I1418" s="3" t="s">
        <v>16</v>
      </c>
      <c r="J1418" s="2" t="s">
        <v>79</v>
      </c>
      <c r="K1418" s="3" t="s">
        <v>9</v>
      </c>
      <c r="L1418" s="3" t="s">
        <v>81</v>
      </c>
      <c r="M1418" s="3"/>
      <c r="N1418" s="6"/>
      <c r="O1418" s="11" t="s">
        <v>105</v>
      </c>
    </row>
    <row r="1419" spans="8:15" x14ac:dyDescent="0.35">
      <c r="H1419" s="14" t="str">
        <f t="shared" si="23"/>
        <v>YesLithium_PolymerIn equipmentSingle_cell</v>
      </c>
      <c r="I1419" s="3" t="s">
        <v>16</v>
      </c>
      <c r="J1419" s="2" t="s">
        <v>85</v>
      </c>
      <c r="K1419" s="3" t="s">
        <v>35</v>
      </c>
      <c r="L1419" s="3" t="s">
        <v>81</v>
      </c>
      <c r="M1419" s="3"/>
      <c r="N1419" s="6"/>
      <c r="O1419" s="11" t="s">
        <v>105</v>
      </c>
    </row>
    <row r="1420" spans="8:15" x14ac:dyDescent="0.35">
      <c r="H1420" s="14" t="str">
        <f t="shared" si="23"/>
        <v>YesLithium_PolymerWith equipmentSingle_cell</v>
      </c>
      <c r="I1420" s="3" t="s">
        <v>16</v>
      </c>
      <c r="J1420" s="2" t="s">
        <v>85</v>
      </c>
      <c r="K1420" s="3" t="s">
        <v>37</v>
      </c>
      <c r="L1420" s="3" t="s">
        <v>81</v>
      </c>
      <c r="M1420" s="3"/>
      <c r="N1420" s="6"/>
      <c r="O1420" s="11" t="s">
        <v>105</v>
      </c>
    </row>
    <row r="1421" spans="8:15" x14ac:dyDescent="0.35">
      <c r="H1421" s="14" t="str">
        <f t="shared" si="23"/>
        <v>YesLithium_PolymerStandaloneSingle_cell</v>
      </c>
      <c r="I1421" s="3" t="s">
        <v>16</v>
      </c>
      <c r="J1421" s="2" t="s">
        <v>85</v>
      </c>
      <c r="K1421" s="3" t="s">
        <v>9</v>
      </c>
      <c r="L1421" s="3" t="s">
        <v>81</v>
      </c>
      <c r="M1421" s="3"/>
      <c r="N1421" s="6"/>
      <c r="O1421" s="11" t="s">
        <v>105</v>
      </c>
    </row>
    <row r="1422" spans="8:15" x14ac:dyDescent="0.35">
      <c r="H1422" s="14" t="str">
        <f t="shared" si="23"/>
        <v>YesLithium_cobalt_oxideIn equipmentSingle_cell</v>
      </c>
      <c r="I1422" s="3" t="s">
        <v>16</v>
      </c>
      <c r="J1422" s="2" t="s">
        <v>84</v>
      </c>
      <c r="K1422" s="3" t="s">
        <v>35</v>
      </c>
      <c r="L1422" s="3" t="s">
        <v>81</v>
      </c>
      <c r="M1422" s="3"/>
      <c r="N1422" s="6"/>
      <c r="O1422" s="11" t="s">
        <v>105</v>
      </c>
    </row>
    <row r="1423" spans="8:15" x14ac:dyDescent="0.35">
      <c r="H1423" s="14" t="str">
        <f t="shared" si="23"/>
        <v>YesLithium_cobalt_oxideWith equipmentSingle_cell</v>
      </c>
      <c r="I1423" s="3" t="s">
        <v>16</v>
      </c>
      <c r="J1423" s="2" t="s">
        <v>84</v>
      </c>
      <c r="K1423" s="3" t="s">
        <v>37</v>
      </c>
      <c r="L1423" s="3" t="s">
        <v>81</v>
      </c>
      <c r="M1423" s="3"/>
      <c r="N1423" s="6"/>
      <c r="O1423" s="11" t="s">
        <v>105</v>
      </c>
    </row>
    <row r="1424" spans="8:15" x14ac:dyDescent="0.35">
      <c r="H1424" s="14" t="str">
        <f t="shared" si="23"/>
        <v>YesLithium_cobalt_oxideStandaloneSingle_cell</v>
      </c>
      <c r="I1424" s="3" t="s">
        <v>16</v>
      </c>
      <c r="J1424" s="2" t="s">
        <v>84</v>
      </c>
      <c r="K1424" s="3" t="s">
        <v>9</v>
      </c>
      <c r="L1424" s="3" t="s">
        <v>81</v>
      </c>
      <c r="M1424" s="3"/>
      <c r="N1424" s="6"/>
      <c r="O1424" s="11" t="s">
        <v>105</v>
      </c>
    </row>
    <row r="1425" spans="8:15" ht="29" x14ac:dyDescent="0.35">
      <c r="H1425" s="14" t="str">
        <f t="shared" si="23"/>
        <v>YesLithium_nickel_manganese_cobalt_oxideIn equipmentSingle_cell</v>
      </c>
      <c r="I1425" s="3" t="s">
        <v>16</v>
      </c>
      <c r="J1425" s="2" t="s">
        <v>87</v>
      </c>
      <c r="K1425" s="3" t="s">
        <v>35</v>
      </c>
      <c r="L1425" s="3" t="s">
        <v>81</v>
      </c>
      <c r="M1425" s="3"/>
      <c r="N1425" s="6"/>
      <c r="O1425" s="11" t="s">
        <v>105</v>
      </c>
    </row>
    <row r="1426" spans="8:15" ht="29" x14ac:dyDescent="0.35">
      <c r="H1426" s="14" t="str">
        <f t="shared" si="23"/>
        <v>YesLithium_nickel_manganese_cobalt_oxideWith equipmentSingle_cell</v>
      </c>
      <c r="I1426" s="3" t="s">
        <v>16</v>
      </c>
      <c r="J1426" s="2" t="s">
        <v>87</v>
      </c>
      <c r="K1426" s="3" t="s">
        <v>37</v>
      </c>
      <c r="L1426" s="3" t="s">
        <v>81</v>
      </c>
      <c r="M1426" s="3"/>
      <c r="N1426" s="6"/>
      <c r="O1426" s="11" t="s">
        <v>105</v>
      </c>
    </row>
    <row r="1427" spans="8:15" ht="29" x14ac:dyDescent="0.35">
      <c r="H1427" s="14" t="str">
        <f t="shared" si="23"/>
        <v>YesLithium_nickel_manganese_cobalt_oxideStandaloneSingle_cell</v>
      </c>
      <c r="I1427" s="3" t="s">
        <v>16</v>
      </c>
      <c r="J1427" s="2" t="s">
        <v>87</v>
      </c>
      <c r="K1427" s="3" t="s">
        <v>9</v>
      </c>
      <c r="L1427" s="3" t="s">
        <v>81</v>
      </c>
      <c r="M1427" s="3"/>
      <c r="N1427" s="6"/>
      <c r="O1427" s="11" t="s">
        <v>105</v>
      </c>
    </row>
    <row r="1428" spans="8:15" x14ac:dyDescent="0.35">
      <c r="H1428" s="14" t="str">
        <f t="shared" si="23"/>
        <v>YesLithium_iron_phosphateIn equipmentSingle_cell</v>
      </c>
      <c r="I1428" s="3" t="s">
        <v>16</v>
      </c>
      <c r="J1428" s="2" t="s">
        <v>86</v>
      </c>
      <c r="K1428" s="3" t="s">
        <v>35</v>
      </c>
      <c r="L1428" s="3" t="s">
        <v>81</v>
      </c>
      <c r="M1428" s="3"/>
      <c r="N1428" s="6"/>
      <c r="O1428" s="11" t="s">
        <v>105</v>
      </c>
    </row>
    <row r="1429" spans="8:15" x14ac:dyDescent="0.35">
      <c r="H1429" s="14" t="str">
        <f t="shared" si="23"/>
        <v>YesLithium_iron_phosphateWith equipmentSingle_cell</v>
      </c>
      <c r="I1429" s="3" t="s">
        <v>16</v>
      </c>
      <c r="J1429" s="2" t="s">
        <v>86</v>
      </c>
      <c r="K1429" s="3" t="s">
        <v>37</v>
      </c>
      <c r="L1429" s="3" t="s">
        <v>81</v>
      </c>
      <c r="M1429" s="3"/>
      <c r="N1429" s="6"/>
      <c r="O1429" s="11" t="s">
        <v>105</v>
      </c>
    </row>
    <row r="1430" spans="8:15" x14ac:dyDescent="0.35">
      <c r="H1430" s="14" t="str">
        <f t="shared" si="23"/>
        <v>YesLithium_iron_phosphateStandaloneSingle_cell</v>
      </c>
      <c r="I1430" s="3" t="s">
        <v>16</v>
      </c>
      <c r="J1430" s="2" t="s">
        <v>86</v>
      </c>
      <c r="K1430" s="3" t="s">
        <v>9</v>
      </c>
      <c r="L1430" s="3" t="s">
        <v>81</v>
      </c>
      <c r="M1430" s="3"/>
      <c r="N1430" s="6"/>
      <c r="O1430" s="11" t="s">
        <v>105</v>
      </c>
    </row>
    <row r="1431" spans="8:15" x14ac:dyDescent="0.35">
      <c r="H1431" s="14" t="str">
        <f t="shared" si="23"/>
        <v>YesLithium_titanateIn equipmentSingle_cell</v>
      </c>
      <c r="I1431" s="3" t="s">
        <v>16</v>
      </c>
      <c r="J1431" s="2" t="s">
        <v>88</v>
      </c>
      <c r="K1431" s="3" t="s">
        <v>35</v>
      </c>
      <c r="L1431" s="3" t="s">
        <v>81</v>
      </c>
      <c r="M1431" s="3"/>
      <c r="N1431" s="6"/>
      <c r="O1431" s="11" t="s">
        <v>105</v>
      </c>
    </row>
    <row r="1432" spans="8:15" x14ac:dyDescent="0.35">
      <c r="H1432" s="14" t="str">
        <f t="shared" si="23"/>
        <v>YesLithium_titanateWith equipmentSingle_cell</v>
      </c>
      <c r="I1432" s="3" t="s">
        <v>16</v>
      </c>
      <c r="J1432" s="2" t="s">
        <v>88</v>
      </c>
      <c r="K1432" s="3" t="s">
        <v>37</v>
      </c>
      <c r="L1432" s="3" t="s">
        <v>81</v>
      </c>
      <c r="M1432" s="3"/>
      <c r="N1432" s="6"/>
      <c r="O1432" s="11" t="s">
        <v>105</v>
      </c>
    </row>
    <row r="1433" spans="8:15" x14ac:dyDescent="0.35">
      <c r="H1433" s="14" t="str">
        <f t="shared" si="23"/>
        <v>YesLithium_titanateStandaloneSingle_cell</v>
      </c>
      <c r="I1433" s="3" t="s">
        <v>16</v>
      </c>
      <c r="J1433" s="2" t="s">
        <v>88</v>
      </c>
      <c r="K1433" s="3" t="s">
        <v>9</v>
      </c>
      <c r="L1433" s="3" t="s">
        <v>81</v>
      </c>
      <c r="M1433" s="3"/>
      <c r="N1433" s="6"/>
      <c r="O1433" s="11" t="s">
        <v>105</v>
      </c>
    </row>
    <row r="1434" spans="8:15" x14ac:dyDescent="0.35">
      <c r="H1434" s="14" t="str">
        <f t="shared" si="23"/>
        <v>Yes_18650_In equipmentSingle_cell</v>
      </c>
      <c r="I1434" s="3" t="s">
        <v>16</v>
      </c>
      <c r="J1434" s="3" t="s">
        <v>78</v>
      </c>
      <c r="K1434" s="3" t="s">
        <v>35</v>
      </c>
      <c r="L1434" s="3" t="s">
        <v>81</v>
      </c>
      <c r="M1434" s="3"/>
      <c r="N1434" s="6"/>
      <c r="O1434" s="11" t="s">
        <v>105</v>
      </c>
    </row>
    <row r="1435" spans="8:15" x14ac:dyDescent="0.35">
      <c r="H1435" s="14" t="str">
        <f t="shared" si="23"/>
        <v>Yes_18650_With equipmentSingle_cell</v>
      </c>
      <c r="I1435" s="3" t="s">
        <v>16</v>
      </c>
      <c r="J1435" s="3" t="s">
        <v>78</v>
      </c>
      <c r="K1435" s="3" t="s">
        <v>37</v>
      </c>
      <c r="L1435" s="3" t="s">
        <v>81</v>
      </c>
      <c r="M1435" s="3"/>
      <c r="N1435" s="6"/>
      <c r="O1435" s="11" t="s">
        <v>105</v>
      </c>
    </row>
    <row r="1436" spans="8:15" x14ac:dyDescent="0.35">
      <c r="H1436" s="14" t="str">
        <f t="shared" si="23"/>
        <v>Yes_18650_StandaloneSingle_cell</v>
      </c>
      <c r="I1436" s="3" t="s">
        <v>16</v>
      </c>
      <c r="J1436" s="3" t="s">
        <v>78</v>
      </c>
      <c r="K1436" s="3" t="s">
        <v>9</v>
      </c>
      <c r="L1436" s="3" t="s">
        <v>81</v>
      </c>
      <c r="M1436" s="3"/>
      <c r="N1436" s="6"/>
      <c r="O1436" s="11" t="s">
        <v>105</v>
      </c>
    </row>
    <row r="1437" spans="8:15" x14ac:dyDescent="0.35">
      <c r="H1437" s="14" t="str">
        <f t="shared" si="23"/>
        <v>YesLithium_IonIn equipmentSingle_cell</v>
      </c>
      <c r="I1437" s="3" t="s">
        <v>16</v>
      </c>
      <c r="J1437" s="2" t="s">
        <v>79</v>
      </c>
      <c r="K1437" s="3" t="s">
        <v>35</v>
      </c>
      <c r="L1437" s="3" t="s">
        <v>81</v>
      </c>
      <c r="M1437" s="3"/>
      <c r="N1437" s="6"/>
      <c r="O1437" s="11" t="s">
        <v>105</v>
      </c>
    </row>
    <row r="1438" spans="8:15" x14ac:dyDescent="0.35">
      <c r="H1438" s="14" t="str">
        <f t="shared" si="23"/>
        <v>YesLithium_IonWith equipmentSingle_cell</v>
      </c>
      <c r="I1438" s="3" t="s">
        <v>16</v>
      </c>
      <c r="J1438" s="2" t="s">
        <v>79</v>
      </c>
      <c r="K1438" s="3" t="s">
        <v>37</v>
      </c>
      <c r="L1438" s="3" t="s">
        <v>81</v>
      </c>
      <c r="M1438" s="3"/>
      <c r="N1438" s="6"/>
      <c r="O1438" s="11" t="s">
        <v>105</v>
      </c>
    </row>
    <row r="1439" spans="8:15" x14ac:dyDescent="0.35">
      <c r="H1439" s="14" t="str">
        <f t="shared" si="23"/>
        <v>YesLithium_IonStandaloneSingle_cell</v>
      </c>
      <c r="I1439" s="3" t="s">
        <v>16</v>
      </c>
      <c r="J1439" s="2" t="s">
        <v>79</v>
      </c>
      <c r="K1439" s="3" t="s">
        <v>9</v>
      </c>
      <c r="L1439" s="3" t="s">
        <v>81</v>
      </c>
      <c r="M1439" s="3"/>
      <c r="N1439" s="6"/>
      <c r="O1439" s="11" t="s">
        <v>105</v>
      </c>
    </row>
    <row r="1440" spans="8:15" x14ac:dyDescent="0.35">
      <c r="H1440" s="14" t="str">
        <f t="shared" si="23"/>
        <v>YesLithium_PolymerIn equipmentSingle_cell</v>
      </c>
      <c r="I1440" s="3" t="s">
        <v>16</v>
      </c>
      <c r="J1440" s="2" t="s">
        <v>85</v>
      </c>
      <c r="K1440" s="3" t="s">
        <v>35</v>
      </c>
      <c r="L1440" s="3" t="s">
        <v>81</v>
      </c>
      <c r="M1440" s="3"/>
      <c r="N1440" s="6"/>
      <c r="O1440" s="11" t="s">
        <v>105</v>
      </c>
    </row>
    <row r="1441" spans="8:15" x14ac:dyDescent="0.35">
      <c r="H1441" s="14" t="str">
        <f t="shared" si="23"/>
        <v>YesLithium_PolymerWith equipmentSingle_cell</v>
      </c>
      <c r="I1441" s="3" t="s">
        <v>16</v>
      </c>
      <c r="J1441" s="2" t="s">
        <v>85</v>
      </c>
      <c r="K1441" s="3" t="s">
        <v>37</v>
      </c>
      <c r="L1441" s="3" t="s">
        <v>81</v>
      </c>
      <c r="M1441" s="3"/>
      <c r="N1441" s="6"/>
      <c r="O1441" s="11" t="s">
        <v>105</v>
      </c>
    </row>
    <row r="1442" spans="8:15" x14ac:dyDescent="0.35">
      <c r="H1442" s="14" t="str">
        <f t="shared" si="23"/>
        <v>YesLithium_PolymerStandaloneSingle_cell</v>
      </c>
      <c r="I1442" s="3" t="s">
        <v>16</v>
      </c>
      <c r="J1442" s="2" t="s">
        <v>85</v>
      </c>
      <c r="K1442" s="3" t="s">
        <v>9</v>
      </c>
      <c r="L1442" s="3" t="s">
        <v>81</v>
      </c>
      <c r="M1442" s="3"/>
      <c r="N1442" s="6"/>
      <c r="O1442" s="11" t="s">
        <v>105</v>
      </c>
    </row>
    <row r="1443" spans="8:15" x14ac:dyDescent="0.35">
      <c r="H1443" s="14" t="str">
        <f t="shared" si="23"/>
        <v>YesLithium_cobalt_oxideIn equipmentSingle_cell</v>
      </c>
      <c r="I1443" s="3" t="s">
        <v>16</v>
      </c>
      <c r="J1443" s="2" t="s">
        <v>84</v>
      </c>
      <c r="K1443" s="3" t="s">
        <v>35</v>
      </c>
      <c r="L1443" s="3" t="s">
        <v>81</v>
      </c>
      <c r="M1443" s="3"/>
      <c r="N1443" s="6"/>
      <c r="O1443" s="11" t="s">
        <v>105</v>
      </c>
    </row>
    <row r="1444" spans="8:15" x14ac:dyDescent="0.35">
      <c r="H1444" s="14" t="str">
        <f t="shared" si="23"/>
        <v>YesLithium_cobalt_oxideWith equipmentSingle_cell</v>
      </c>
      <c r="I1444" s="3" t="s">
        <v>16</v>
      </c>
      <c r="J1444" s="2" t="s">
        <v>84</v>
      </c>
      <c r="K1444" s="3" t="s">
        <v>37</v>
      </c>
      <c r="L1444" s="3" t="s">
        <v>81</v>
      </c>
      <c r="M1444" s="3"/>
      <c r="N1444" s="6"/>
      <c r="O1444" s="11" t="s">
        <v>105</v>
      </c>
    </row>
    <row r="1445" spans="8:15" x14ac:dyDescent="0.35">
      <c r="H1445" s="14" t="str">
        <f t="shared" si="23"/>
        <v>YesLithium_cobalt_oxideStandaloneSingle_cell</v>
      </c>
      <c r="I1445" s="3" t="s">
        <v>16</v>
      </c>
      <c r="J1445" s="2" t="s">
        <v>84</v>
      </c>
      <c r="K1445" s="3" t="s">
        <v>9</v>
      </c>
      <c r="L1445" s="3" t="s">
        <v>81</v>
      </c>
      <c r="M1445" s="3"/>
      <c r="N1445" s="6"/>
      <c r="O1445" s="11" t="s">
        <v>105</v>
      </c>
    </row>
    <row r="1446" spans="8:15" ht="29" x14ac:dyDescent="0.35">
      <c r="H1446" s="14" t="str">
        <f t="shared" si="23"/>
        <v>YesLithium_nickel_manganese_cobalt_oxideIn equipmentSingle_cell</v>
      </c>
      <c r="I1446" s="3" t="s">
        <v>16</v>
      </c>
      <c r="J1446" s="2" t="s">
        <v>87</v>
      </c>
      <c r="K1446" s="3" t="s">
        <v>35</v>
      </c>
      <c r="L1446" s="3" t="s">
        <v>81</v>
      </c>
      <c r="M1446" s="3"/>
      <c r="N1446" s="6"/>
      <c r="O1446" s="11" t="s">
        <v>105</v>
      </c>
    </row>
    <row r="1447" spans="8:15" ht="29" x14ac:dyDescent="0.35">
      <c r="H1447" s="14" t="str">
        <f t="shared" si="23"/>
        <v>YesLithium_nickel_manganese_cobalt_oxideWith equipmentSingle_cell</v>
      </c>
      <c r="I1447" s="3" t="s">
        <v>16</v>
      </c>
      <c r="J1447" s="2" t="s">
        <v>87</v>
      </c>
      <c r="K1447" s="3" t="s">
        <v>37</v>
      </c>
      <c r="L1447" s="3" t="s">
        <v>81</v>
      </c>
      <c r="M1447" s="3"/>
      <c r="N1447" s="6"/>
      <c r="O1447" s="11" t="s">
        <v>105</v>
      </c>
    </row>
    <row r="1448" spans="8:15" ht="29" x14ac:dyDescent="0.35">
      <c r="H1448" s="14" t="str">
        <f t="shared" si="23"/>
        <v>YesLithium_nickel_manganese_cobalt_oxideStandaloneSingle_cell</v>
      </c>
      <c r="I1448" s="3" t="s">
        <v>16</v>
      </c>
      <c r="J1448" s="2" t="s">
        <v>87</v>
      </c>
      <c r="K1448" s="3" t="s">
        <v>9</v>
      </c>
      <c r="L1448" s="3" t="s">
        <v>81</v>
      </c>
      <c r="M1448" s="3"/>
      <c r="N1448" s="6"/>
      <c r="O1448" s="11" t="s">
        <v>105</v>
      </c>
    </row>
    <row r="1449" spans="8:15" x14ac:dyDescent="0.35">
      <c r="H1449" s="14" t="str">
        <f t="shared" si="23"/>
        <v>YesLithium_iron_phosphateIn equipmentSingle_cell</v>
      </c>
      <c r="I1449" s="3" t="s">
        <v>16</v>
      </c>
      <c r="J1449" s="2" t="s">
        <v>86</v>
      </c>
      <c r="K1449" s="3" t="s">
        <v>35</v>
      </c>
      <c r="L1449" s="3" t="s">
        <v>81</v>
      </c>
      <c r="M1449" s="3"/>
      <c r="N1449" s="6"/>
      <c r="O1449" s="11" t="s">
        <v>105</v>
      </c>
    </row>
    <row r="1450" spans="8:15" x14ac:dyDescent="0.35">
      <c r="H1450" s="14" t="str">
        <f t="shared" si="23"/>
        <v>YesLithium_iron_phosphateWith equipmentSingle_cell</v>
      </c>
      <c r="I1450" s="3" t="s">
        <v>16</v>
      </c>
      <c r="J1450" s="2" t="s">
        <v>86</v>
      </c>
      <c r="K1450" s="3" t="s">
        <v>37</v>
      </c>
      <c r="L1450" s="3" t="s">
        <v>81</v>
      </c>
      <c r="M1450" s="3"/>
      <c r="N1450" s="6"/>
      <c r="O1450" s="11" t="s">
        <v>105</v>
      </c>
    </row>
    <row r="1451" spans="8:15" x14ac:dyDescent="0.35">
      <c r="H1451" s="14" t="str">
        <f t="shared" si="23"/>
        <v>YesLithium_iron_phosphateStandaloneSingle_cell</v>
      </c>
      <c r="I1451" s="3" t="s">
        <v>16</v>
      </c>
      <c r="J1451" s="2" t="s">
        <v>86</v>
      </c>
      <c r="K1451" s="3" t="s">
        <v>9</v>
      </c>
      <c r="L1451" s="3" t="s">
        <v>81</v>
      </c>
      <c r="M1451" s="3"/>
      <c r="N1451" s="6"/>
      <c r="O1451" s="11" t="s">
        <v>105</v>
      </c>
    </row>
    <row r="1452" spans="8:15" x14ac:dyDescent="0.35">
      <c r="H1452" s="14" t="str">
        <f t="shared" si="23"/>
        <v>YesLithium_titanateIn equipmentSingle_cell</v>
      </c>
      <c r="I1452" s="3" t="s">
        <v>16</v>
      </c>
      <c r="J1452" s="2" t="s">
        <v>88</v>
      </c>
      <c r="K1452" s="3" t="s">
        <v>35</v>
      </c>
      <c r="L1452" s="3" t="s">
        <v>81</v>
      </c>
      <c r="M1452" s="3"/>
      <c r="N1452" s="6"/>
      <c r="O1452" s="11" t="s">
        <v>105</v>
      </c>
    </row>
    <row r="1453" spans="8:15" x14ac:dyDescent="0.35">
      <c r="H1453" s="14" t="str">
        <f t="shared" si="23"/>
        <v>YesLithium_titanateWith equipmentSingle_cell</v>
      </c>
      <c r="I1453" s="3" t="s">
        <v>16</v>
      </c>
      <c r="J1453" s="2" t="s">
        <v>88</v>
      </c>
      <c r="K1453" s="3" t="s">
        <v>37</v>
      </c>
      <c r="L1453" s="3" t="s">
        <v>81</v>
      </c>
      <c r="M1453" s="3"/>
      <c r="N1453" s="6"/>
      <c r="O1453" s="11" t="s">
        <v>105</v>
      </c>
    </row>
    <row r="1454" spans="8:15" x14ac:dyDescent="0.35">
      <c r="H1454" s="14" t="str">
        <f t="shared" si="23"/>
        <v>YesLithium_titanateStandaloneSingle_cell</v>
      </c>
      <c r="I1454" s="3" t="s">
        <v>16</v>
      </c>
      <c r="J1454" s="2" t="s">
        <v>88</v>
      </c>
      <c r="K1454" s="3" t="s">
        <v>9</v>
      </c>
      <c r="L1454" s="3" t="s">
        <v>81</v>
      </c>
      <c r="M1454" s="3"/>
      <c r="N1454" s="6"/>
      <c r="O1454" s="11" t="s">
        <v>105</v>
      </c>
    </row>
    <row r="1455" spans="8:15" x14ac:dyDescent="0.35">
      <c r="H1455" s="14" t="str">
        <f t="shared" si="23"/>
        <v>Yes_18650_In equipmentSingle_cell</v>
      </c>
      <c r="I1455" s="3" t="s">
        <v>16</v>
      </c>
      <c r="J1455" s="3" t="s">
        <v>78</v>
      </c>
      <c r="K1455" s="3" t="s">
        <v>35</v>
      </c>
      <c r="L1455" s="3" t="s">
        <v>81</v>
      </c>
      <c r="M1455" s="3"/>
      <c r="N1455" s="6"/>
      <c r="O1455" s="11" t="s">
        <v>105</v>
      </c>
    </row>
    <row r="1456" spans="8:15" x14ac:dyDescent="0.35">
      <c r="H1456" s="14" t="str">
        <f t="shared" si="23"/>
        <v>Yes_18650_With equipmentSingle_cell</v>
      </c>
      <c r="I1456" s="3" t="s">
        <v>16</v>
      </c>
      <c r="J1456" s="3" t="s">
        <v>78</v>
      </c>
      <c r="K1456" s="3" t="s">
        <v>37</v>
      </c>
      <c r="L1456" s="3" t="s">
        <v>81</v>
      </c>
      <c r="M1456" s="3"/>
      <c r="N1456" s="6"/>
      <c r="O1456" s="11" t="s">
        <v>105</v>
      </c>
    </row>
    <row r="1457" spans="8:15" x14ac:dyDescent="0.35">
      <c r="H1457" s="14" t="str">
        <f t="shared" si="23"/>
        <v>Yes_18650_StandaloneSingle_cell</v>
      </c>
      <c r="I1457" s="3" t="s">
        <v>16</v>
      </c>
      <c r="J1457" s="3" t="s">
        <v>78</v>
      </c>
      <c r="K1457" s="3" t="s">
        <v>9</v>
      </c>
      <c r="L1457" s="3" t="s">
        <v>81</v>
      </c>
      <c r="M1457" s="3"/>
      <c r="N1457" s="6"/>
      <c r="O1457" s="11" t="s">
        <v>105</v>
      </c>
    </row>
    <row r="1458" spans="8:15" x14ac:dyDescent="0.35">
      <c r="H1458" s="14" t="str">
        <f t="shared" si="23"/>
        <v>YesLithium_IonIn equipmentSingle_cell</v>
      </c>
      <c r="I1458" s="3" t="s">
        <v>16</v>
      </c>
      <c r="J1458" s="2" t="s">
        <v>79</v>
      </c>
      <c r="K1458" s="3" t="s">
        <v>35</v>
      </c>
      <c r="L1458" s="3" t="s">
        <v>81</v>
      </c>
      <c r="M1458" s="3"/>
      <c r="N1458" s="6"/>
      <c r="O1458" s="11" t="s">
        <v>105</v>
      </c>
    </row>
    <row r="1459" spans="8:15" x14ac:dyDescent="0.35">
      <c r="H1459" s="14" t="str">
        <f t="shared" si="23"/>
        <v>YesLithium_IonWith equipmentSingle_cell</v>
      </c>
      <c r="I1459" s="3" t="s">
        <v>16</v>
      </c>
      <c r="J1459" s="2" t="s">
        <v>79</v>
      </c>
      <c r="K1459" s="3" t="s">
        <v>37</v>
      </c>
      <c r="L1459" s="3" t="s">
        <v>81</v>
      </c>
      <c r="M1459" s="3"/>
      <c r="N1459" s="6"/>
      <c r="O1459" s="11" t="s">
        <v>105</v>
      </c>
    </row>
    <row r="1460" spans="8:15" x14ac:dyDescent="0.35">
      <c r="H1460" s="14" t="str">
        <f t="shared" si="23"/>
        <v>YesLithium_IonStandaloneSingle_cell</v>
      </c>
      <c r="I1460" s="3" t="s">
        <v>16</v>
      </c>
      <c r="J1460" s="2" t="s">
        <v>79</v>
      </c>
      <c r="K1460" s="3" t="s">
        <v>9</v>
      </c>
      <c r="L1460" s="3" t="s">
        <v>81</v>
      </c>
      <c r="M1460" s="3"/>
      <c r="N1460" s="6"/>
      <c r="O1460" s="11" t="s">
        <v>105</v>
      </c>
    </row>
    <row r="1461" spans="8:15" x14ac:dyDescent="0.35">
      <c r="H1461" s="14" t="str">
        <f t="shared" si="23"/>
        <v>YesLithium_PolymerIn equipmentSingle_cell</v>
      </c>
      <c r="I1461" s="3" t="s">
        <v>16</v>
      </c>
      <c r="J1461" s="2" t="s">
        <v>85</v>
      </c>
      <c r="K1461" s="3" t="s">
        <v>35</v>
      </c>
      <c r="L1461" s="3" t="s">
        <v>81</v>
      </c>
      <c r="M1461" s="3"/>
      <c r="N1461" s="6"/>
      <c r="O1461" s="11" t="s">
        <v>105</v>
      </c>
    </row>
    <row r="1462" spans="8:15" x14ac:dyDescent="0.35">
      <c r="H1462" s="14" t="str">
        <f t="shared" si="23"/>
        <v>YesLithium_PolymerWith equipmentSingle_cell</v>
      </c>
      <c r="I1462" s="3" t="s">
        <v>16</v>
      </c>
      <c r="J1462" s="2" t="s">
        <v>85</v>
      </c>
      <c r="K1462" s="3" t="s">
        <v>37</v>
      </c>
      <c r="L1462" s="3" t="s">
        <v>81</v>
      </c>
      <c r="M1462" s="3"/>
      <c r="N1462" s="6"/>
      <c r="O1462" s="11" t="s">
        <v>105</v>
      </c>
    </row>
    <row r="1463" spans="8:15" x14ac:dyDescent="0.35">
      <c r="H1463" s="14" t="str">
        <f t="shared" si="23"/>
        <v>YesLithium_PolymerStandaloneSingle_cell</v>
      </c>
      <c r="I1463" s="3" t="s">
        <v>16</v>
      </c>
      <c r="J1463" s="2" t="s">
        <v>85</v>
      </c>
      <c r="K1463" s="3" t="s">
        <v>9</v>
      </c>
      <c r="L1463" s="3" t="s">
        <v>81</v>
      </c>
      <c r="M1463" s="3"/>
      <c r="N1463" s="6"/>
      <c r="O1463" s="11" t="s">
        <v>105</v>
      </c>
    </row>
    <row r="1464" spans="8:15" x14ac:dyDescent="0.35">
      <c r="H1464" s="14" t="str">
        <f t="shared" si="23"/>
        <v>YesLithium_cobalt_oxideIn equipmentSingle_cell</v>
      </c>
      <c r="I1464" s="3" t="s">
        <v>16</v>
      </c>
      <c r="J1464" s="2" t="s">
        <v>84</v>
      </c>
      <c r="K1464" s="3" t="s">
        <v>35</v>
      </c>
      <c r="L1464" s="3" t="s">
        <v>81</v>
      </c>
      <c r="M1464" s="3"/>
      <c r="N1464" s="6"/>
      <c r="O1464" s="11" t="s">
        <v>105</v>
      </c>
    </row>
    <row r="1465" spans="8:15" x14ac:dyDescent="0.35">
      <c r="H1465" s="14" t="str">
        <f t="shared" si="23"/>
        <v>YesLithium_cobalt_oxideWith equipmentSingle_cell</v>
      </c>
      <c r="I1465" s="3" t="s">
        <v>16</v>
      </c>
      <c r="J1465" s="2" t="s">
        <v>84</v>
      </c>
      <c r="K1465" s="3" t="s">
        <v>37</v>
      </c>
      <c r="L1465" s="3" t="s">
        <v>81</v>
      </c>
      <c r="M1465" s="3"/>
      <c r="N1465" s="6"/>
      <c r="O1465" s="11" t="s">
        <v>105</v>
      </c>
    </row>
    <row r="1466" spans="8:15" x14ac:dyDescent="0.35">
      <c r="H1466" s="14" t="str">
        <f t="shared" si="23"/>
        <v>YesLithium_cobalt_oxideStandaloneSingle_cell</v>
      </c>
      <c r="I1466" s="3" t="s">
        <v>16</v>
      </c>
      <c r="J1466" s="2" t="s">
        <v>84</v>
      </c>
      <c r="K1466" s="3" t="s">
        <v>9</v>
      </c>
      <c r="L1466" s="3" t="s">
        <v>81</v>
      </c>
      <c r="M1466" s="3"/>
      <c r="N1466" s="6"/>
      <c r="O1466" s="11" t="s">
        <v>105</v>
      </c>
    </row>
    <row r="1467" spans="8:15" ht="29" x14ac:dyDescent="0.35">
      <c r="H1467" s="14" t="str">
        <f t="shared" si="23"/>
        <v>YesLithium_nickel_manganese_cobalt_oxideIn equipmentSingle_cell</v>
      </c>
      <c r="I1467" s="3" t="s">
        <v>16</v>
      </c>
      <c r="J1467" s="2" t="s">
        <v>87</v>
      </c>
      <c r="K1467" s="3" t="s">
        <v>35</v>
      </c>
      <c r="L1467" s="3" t="s">
        <v>81</v>
      </c>
      <c r="M1467" s="3"/>
      <c r="N1467" s="6"/>
      <c r="O1467" s="11" t="s">
        <v>105</v>
      </c>
    </row>
    <row r="1468" spans="8:15" ht="29" x14ac:dyDescent="0.35">
      <c r="H1468" s="14" t="str">
        <f t="shared" si="23"/>
        <v>YesLithium_nickel_manganese_cobalt_oxideWith equipmentSingle_cell</v>
      </c>
      <c r="I1468" s="3" t="s">
        <v>16</v>
      </c>
      <c r="J1468" s="2" t="s">
        <v>87</v>
      </c>
      <c r="K1468" s="3" t="s">
        <v>37</v>
      </c>
      <c r="L1468" s="3" t="s">
        <v>81</v>
      </c>
      <c r="M1468" s="3"/>
      <c r="N1468" s="6"/>
      <c r="O1468" s="11" t="s">
        <v>105</v>
      </c>
    </row>
    <row r="1469" spans="8:15" ht="29" x14ac:dyDescent="0.35">
      <c r="H1469" s="14" t="str">
        <f t="shared" ref="H1469:H1532" si="24">I1469&amp;J1469&amp;K1469&amp;L1469&amp;M1469&amp;N1469</f>
        <v>YesLithium_nickel_manganese_cobalt_oxideStandaloneSingle_cell</v>
      </c>
      <c r="I1469" s="3" t="s">
        <v>16</v>
      </c>
      <c r="J1469" s="2" t="s">
        <v>87</v>
      </c>
      <c r="K1469" s="3" t="s">
        <v>9</v>
      </c>
      <c r="L1469" s="3" t="s">
        <v>81</v>
      </c>
      <c r="M1469" s="3"/>
      <c r="N1469" s="6"/>
      <c r="O1469" s="11" t="s">
        <v>105</v>
      </c>
    </row>
    <row r="1470" spans="8:15" x14ac:dyDescent="0.35">
      <c r="H1470" s="14" t="str">
        <f t="shared" si="24"/>
        <v>YesLithium_iron_phosphateIn equipmentSingle_cell</v>
      </c>
      <c r="I1470" s="3" t="s">
        <v>16</v>
      </c>
      <c r="J1470" s="2" t="s">
        <v>86</v>
      </c>
      <c r="K1470" s="3" t="s">
        <v>35</v>
      </c>
      <c r="L1470" s="3" t="s">
        <v>81</v>
      </c>
      <c r="M1470" s="3"/>
      <c r="N1470" s="6"/>
      <c r="O1470" s="11" t="s">
        <v>105</v>
      </c>
    </row>
    <row r="1471" spans="8:15" x14ac:dyDescent="0.35">
      <c r="H1471" s="14" t="str">
        <f t="shared" si="24"/>
        <v>YesLithium_iron_phosphateWith equipmentSingle_cell</v>
      </c>
      <c r="I1471" s="3" t="s">
        <v>16</v>
      </c>
      <c r="J1471" s="2" t="s">
        <v>86</v>
      </c>
      <c r="K1471" s="3" t="s">
        <v>37</v>
      </c>
      <c r="L1471" s="3" t="s">
        <v>81</v>
      </c>
      <c r="M1471" s="3"/>
      <c r="N1471" s="6"/>
      <c r="O1471" s="11" t="s">
        <v>105</v>
      </c>
    </row>
    <row r="1472" spans="8:15" x14ac:dyDescent="0.35">
      <c r="H1472" s="14" t="str">
        <f t="shared" si="24"/>
        <v>YesLithium_iron_phosphateStandaloneSingle_cell</v>
      </c>
      <c r="I1472" s="3" t="s">
        <v>16</v>
      </c>
      <c r="J1472" s="2" t="s">
        <v>86</v>
      </c>
      <c r="K1472" s="3" t="s">
        <v>9</v>
      </c>
      <c r="L1472" s="3" t="s">
        <v>81</v>
      </c>
      <c r="M1472" s="3"/>
      <c r="N1472" s="6"/>
      <c r="O1472" s="11" t="s">
        <v>105</v>
      </c>
    </row>
    <row r="1473" spans="8:15" x14ac:dyDescent="0.35">
      <c r="H1473" s="14" t="str">
        <f t="shared" si="24"/>
        <v>YesLithium_titanateIn equipmentSingle_cell</v>
      </c>
      <c r="I1473" s="3" t="s">
        <v>16</v>
      </c>
      <c r="J1473" s="2" t="s">
        <v>88</v>
      </c>
      <c r="K1473" s="3" t="s">
        <v>35</v>
      </c>
      <c r="L1473" s="3" t="s">
        <v>81</v>
      </c>
      <c r="M1473" s="3"/>
      <c r="N1473" s="6"/>
      <c r="O1473" s="11" t="s">
        <v>105</v>
      </c>
    </row>
    <row r="1474" spans="8:15" x14ac:dyDescent="0.35">
      <c r="H1474" s="14" t="str">
        <f t="shared" si="24"/>
        <v>YesLithium_titanateWith equipmentSingle_cell</v>
      </c>
      <c r="I1474" s="3" t="s">
        <v>16</v>
      </c>
      <c r="J1474" s="2" t="s">
        <v>88</v>
      </c>
      <c r="K1474" s="3" t="s">
        <v>37</v>
      </c>
      <c r="L1474" s="3" t="s">
        <v>81</v>
      </c>
      <c r="M1474" s="3"/>
      <c r="N1474" s="6"/>
      <c r="O1474" s="11" t="s">
        <v>105</v>
      </c>
    </row>
    <row r="1475" spans="8:15" x14ac:dyDescent="0.35">
      <c r="H1475" s="14" t="str">
        <f t="shared" si="24"/>
        <v>YesLithium_titanateStandaloneSingle_cell</v>
      </c>
      <c r="I1475" s="3" t="s">
        <v>16</v>
      </c>
      <c r="J1475" s="2" t="s">
        <v>88</v>
      </c>
      <c r="K1475" s="3" t="s">
        <v>9</v>
      </c>
      <c r="L1475" s="3" t="s">
        <v>81</v>
      </c>
      <c r="M1475" s="3"/>
      <c r="N1475" s="6"/>
      <c r="O1475" s="11" t="s">
        <v>105</v>
      </c>
    </row>
    <row r="1476" spans="8:15" x14ac:dyDescent="0.35">
      <c r="H1476" s="14" t="str">
        <f t="shared" si="24"/>
        <v>Yes_18650_In equipmentSingle_cell</v>
      </c>
      <c r="I1476" s="3" t="s">
        <v>16</v>
      </c>
      <c r="J1476" s="3" t="s">
        <v>78</v>
      </c>
      <c r="K1476" s="3" t="s">
        <v>35</v>
      </c>
      <c r="L1476" s="3" t="s">
        <v>81</v>
      </c>
      <c r="M1476" s="3"/>
      <c r="N1476" s="6"/>
      <c r="O1476" s="11" t="s">
        <v>105</v>
      </c>
    </row>
    <row r="1477" spans="8:15" x14ac:dyDescent="0.35">
      <c r="H1477" s="14" t="str">
        <f t="shared" si="24"/>
        <v>Yes_18650_With equipmentSingle_cell</v>
      </c>
      <c r="I1477" s="3" t="s">
        <v>16</v>
      </c>
      <c r="J1477" s="3" t="s">
        <v>78</v>
      </c>
      <c r="K1477" s="3" t="s">
        <v>37</v>
      </c>
      <c r="L1477" s="3" t="s">
        <v>81</v>
      </c>
      <c r="M1477" s="3"/>
      <c r="N1477" s="6"/>
      <c r="O1477" s="11" t="s">
        <v>105</v>
      </c>
    </row>
    <row r="1478" spans="8:15" x14ac:dyDescent="0.35">
      <c r="H1478" s="14" t="str">
        <f t="shared" si="24"/>
        <v>Yes_18650_StandaloneSingle_cell</v>
      </c>
      <c r="I1478" s="3" t="s">
        <v>16</v>
      </c>
      <c r="J1478" s="3" t="s">
        <v>78</v>
      </c>
      <c r="K1478" s="3" t="s">
        <v>9</v>
      </c>
      <c r="L1478" s="3" t="s">
        <v>81</v>
      </c>
      <c r="M1478" s="3"/>
      <c r="N1478" s="6"/>
      <c r="O1478" s="11" t="s">
        <v>105</v>
      </c>
    </row>
    <row r="1479" spans="8:15" x14ac:dyDescent="0.35">
      <c r="H1479" s="14" t="str">
        <f t="shared" si="24"/>
        <v>YesLithium_IonIn equipmentMultiple_cells</v>
      </c>
      <c r="I1479" s="3" t="s">
        <v>16</v>
      </c>
      <c r="J1479" s="2" t="s">
        <v>79</v>
      </c>
      <c r="K1479" s="3" t="s">
        <v>35</v>
      </c>
      <c r="L1479" s="3" t="s">
        <v>82</v>
      </c>
      <c r="M1479" s="3"/>
      <c r="N1479" s="6"/>
      <c r="O1479" s="11" t="s">
        <v>105</v>
      </c>
    </row>
    <row r="1480" spans="8:15" x14ac:dyDescent="0.35">
      <c r="H1480" s="14" t="str">
        <f t="shared" si="24"/>
        <v>YesLithium_IonWith equipmentMultiple_cells</v>
      </c>
      <c r="I1480" s="3" t="s">
        <v>16</v>
      </c>
      <c r="J1480" s="2" t="s">
        <v>79</v>
      </c>
      <c r="K1480" s="3" t="s">
        <v>37</v>
      </c>
      <c r="L1480" s="3" t="s">
        <v>82</v>
      </c>
      <c r="M1480" s="3"/>
      <c r="N1480" s="6"/>
      <c r="O1480" s="11" t="s">
        <v>105</v>
      </c>
    </row>
    <row r="1481" spans="8:15" x14ac:dyDescent="0.35">
      <c r="H1481" s="14" t="str">
        <f t="shared" si="24"/>
        <v>YesLithium_IonStandaloneMultiple_cells</v>
      </c>
      <c r="I1481" s="3" t="s">
        <v>16</v>
      </c>
      <c r="J1481" s="2" t="s">
        <v>79</v>
      </c>
      <c r="K1481" s="3" t="s">
        <v>9</v>
      </c>
      <c r="L1481" s="3" t="s">
        <v>82</v>
      </c>
      <c r="M1481" s="3"/>
      <c r="N1481" s="6"/>
      <c r="O1481" s="11" t="s">
        <v>105</v>
      </c>
    </row>
    <row r="1482" spans="8:15" x14ac:dyDescent="0.35">
      <c r="H1482" s="14" t="str">
        <f t="shared" si="24"/>
        <v>YesLithium_PolymerIn equipmentMultiple_cells</v>
      </c>
      <c r="I1482" s="3" t="s">
        <v>16</v>
      </c>
      <c r="J1482" s="2" t="s">
        <v>85</v>
      </c>
      <c r="K1482" s="3" t="s">
        <v>35</v>
      </c>
      <c r="L1482" s="3" t="s">
        <v>82</v>
      </c>
      <c r="M1482" s="3"/>
      <c r="N1482" s="6"/>
      <c r="O1482" s="11" t="s">
        <v>105</v>
      </c>
    </row>
    <row r="1483" spans="8:15" x14ac:dyDescent="0.35">
      <c r="H1483" s="14" t="str">
        <f t="shared" si="24"/>
        <v>YesLithium_PolymerWith equipmentMultiple_cells</v>
      </c>
      <c r="I1483" s="3" t="s">
        <v>16</v>
      </c>
      <c r="J1483" s="2" t="s">
        <v>85</v>
      </c>
      <c r="K1483" s="3" t="s">
        <v>37</v>
      </c>
      <c r="L1483" s="3" t="s">
        <v>82</v>
      </c>
      <c r="M1483" s="3"/>
      <c r="N1483" s="6"/>
      <c r="O1483" s="11" t="s">
        <v>105</v>
      </c>
    </row>
    <row r="1484" spans="8:15" x14ac:dyDescent="0.35">
      <c r="H1484" s="14" t="str">
        <f t="shared" si="24"/>
        <v>YesLithium_PolymerStandaloneMultiple_cells</v>
      </c>
      <c r="I1484" s="3" t="s">
        <v>16</v>
      </c>
      <c r="J1484" s="2" t="s">
        <v>85</v>
      </c>
      <c r="K1484" s="3" t="s">
        <v>9</v>
      </c>
      <c r="L1484" s="3" t="s">
        <v>82</v>
      </c>
      <c r="M1484" s="3"/>
      <c r="N1484" s="6"/>
      <c r="O1484" s="11" t="s">
        <v>105</v>
      </c>
    </row>
    <row r="1485" spans="8:15" x14ac:dyDescent="0.35">
      <c r="H1485" s="14" t="str">
        <f t="shared" si="24"/>
        <v>YesLithium_cobalt_oxideIn equipmentMultiple_cells</v>
      </c>
      <c r="I1485" s="3" t="s">
        <v>16</v>
      </c>
      <c r="J1485" s="2" t="s">
        <v>84</v>
      </c>
      <c r="K1485" s="3" t="s">
        <v>35</v>
      </c>
      <c r="L1485" s="3" t="s">
        <v>82</v>
      </c>
      <c r="M1485" s="3"/>
      <c r="N1485" s="6"/>
      <c r="O1485" s="11" t="s">
        <v>105</v>
      </c>
    </row>
    <row r="1486" spans="8:15" x14ac:dyDescent="0.35">
      <c r="H1486" s="14" t="str">
        <f t="shared" si="24"/>
        <v>YesLithium_cobalt_oxideWith equipmentMultiple_cells</v>
      </c>
      <c r="I1486" s="3" t="s">
        <v>16</v>
      </c>
      <c r="J1486" s="2" t="s">
        <v>84</v>
      </c>
      <c r="K1486" s="3" t="s">
        <v>37</v>
      </c>
      <c r="L1486" s="3" t="s">
        <v>82</v>
      </c>
      <c r="M1486" s="3"/>
      <c r="N1486" s="6"/>
      <c r="O1486" s="11" t="s">
        <v>105</v>
      </c>
    </row>
    <row r="1487" spans="8:15" x14ac:dyDescent="0.35">
      <c r="H1487" s="14" t="str">
        <f t="shared" si="24"/>
        <v>YesLithium_cobalt_oxideStandaloneMultiple_cells</v>
      </c>
      <c r="I1487" s="3" t="s">
        <v>16</v>
      </c>
      <c r="J1487" s="2" t="s">
        <v>84</v>
      </c>
      <c r="K1487" s="3" t="s">
        <v>9</v>
      </c>
      <c r="L1487" s="3" t="s">
        <v>82</v>
      </c>
      <c r="M1487" s="3"/>
      <c r="N1487" s="6"/>
      <c r="O1487" s="11" t="s">
        <v>105</v>
      </c>
    </row>
    <row r="1488" spans="8:15" ht="29" x14ac:dyDescent="0.35">
      <c r="H1488" s="14" t="str">
        <f t="shared" si="24"/>
        <v>YesLithium_nickel_manganese_cobalt_oxideIn equipmentMultiple_cells</v>
      </c>
      <c r="I1488" s="3" t="s">
        <v>16</v>
      </c>
      <c r="J1488" s="2" t="s">
        <v>87</v>
      </c>
      <c r="K1488" s="3" t="s">
        <v>35</v>
      </c>
      <c r="L1488" s="3" t="s">
        <v>82</v>
      </c>
      <c r="M1488" s="3"/>
      <c r="N1488" s="6"/>
      <c r="O1488" s="11" t="s">
        <v>105</v>
      </c>
    </row>
    <row r="1489" spans="8:15" ht="29" x14ac:dyDescent="0.35">
      <c r="H1489" s="14" t="str">
        <f t="shared" si="24"/>
        <v>YesLithium_nickel_manganese_cobalt_oxideWith equipmentMultiple_cells</v>
      </c>
      <c r="I1489" s="3" t="s">
        <v>16</v>
      </c>
      <c r="J1489" s="2" t="s">
        <v>87</v>
      </c>
      <c r="K1489" s="3" t="s">
        <v>37</v>
      </c>
      <c r="L1489" s="3" t="s">
        <v>82</v>
      </c>
      <c r="M1489" s="3"/>
      <c r="N1489" s="6"/>
      <c r="O1489" s="11" t="s">
        <v>105</v>
      </c>
    </row>
    <row r="1490" spans="8:15" ht="29" x14ac:dyDescent="0.35">
      <c r="H1490" s="14" t="str">
        <f t="shared" si="24"/>
        <v>YesLithium_nickel_manganese_cobalt_oxideStandaloneMultiple_cells</v>
      </c>
      <c r="I1490" s="3" t="s">
        <v>16</v>
      </c>
      <c r="J1490" s="2" t="s">
        <v>87</v>
      </c>
      <c r="K1490" s="3" t="s">
        <v>9</v>
      </c>
      <c r="L1490" s="3" t="s">
        <v>82</v>
      </c>
      <c r="M1490" s="3"/>
      <c r="N1490" s="6"/>
      <c r="O1490" s="11" t="s">
        <v>105</v>
      </c>
    </row>
    <row r="1491" spans="8:15" x14ac:dyDescent="0.35">
      <c r="H1491" s="14" t="str">
        <f t="shared" si="24"/>
        <v>YesLithium_iron_phosphateIn equipmentMultiple_cells</v>
      </c>
      <c r="I1491" s="3" t="s">
        <v>16</v>
      </c>
      <c r="J1491" s="2" t="s">
        <v>86</v>
      </c>
      <c r="K1491" s="3" t="s">
        <v>35</v>
      </c>
      <c r="L1491" s="3" t="s">
        <v>82</v>
      </c>
      <c r="M1491" s="3"/>
      <c r="N1491" s="6"/>
      <c r="O1491" s="11" t="s">
        <v>105</v>
      </c>
    </row>
    <row r="1492" spans="8:15" x14ac:dyDescent="0.35">
      <c r="H1492" s="14" t="str">
        <f t="shared" si="24"/>
        <v>YesLithium_iron_phosphateWith equipmentMultiple_cells</v>
      </c>
      <c r="I1492" s="3" t="s">
        <v>16</v>
      </c>
      <c r="J1492" s="2" t="s">
        <v>86</v>
      </c>
      <c r="K1492" s="3" t="s">
        <v>37</v>
      </c>
      <c r="L1492" s="3" t="s">
        <v>82</v>
      </c>
      <c r="M1492" s="3"/>
      <c r="N1492" s="6"/>
      <c r="O1492" s="11" t="s">
        <v>105</v>
      </c>
    </row>
    <row r="1493" spans="8:15" x14ac:dyDescent="0.35">
      <c r="H1493" s="14" t="str">
        <f t="shared" si="24"/>
        <v>YesLithium_iron_phosphateStandaloneMultiple_cells</v>
      </c>
      <c r="I1493" s="3" t="s">
        <v>16</v>
      </c>
      <c r="J1493" s="2" t="s">
        <v>86</v>
      </c>
      <c r="K1493" s="3" t="s">
        <v>9</v>
      </c>
      <c r="L1493" s="3" t="s">
        <v>82</v>
      </c>
      <c r="M1493" s="3"/>
      <c r="N1493" s="6"/>
      <c r="O1493" s="11" t="s">
        <v>105</v>
      </c>
    </row>
    <row r="1494" spans="8:15" x14ac:dyDescent="0.35">
      <c r="H1494" s="14" t="str">
        <f t="shared" si="24"/>
        <v>YesLithium_titanateIn equipmentMultiple_cells</v>
      </c>
      <c r="I1494" s="3" t="s">
        <v>16</v>
      </c>
      <c r="J1494" s="2" t="s">
        <v>88</v>
      </c>
      <c r="K1494" s="3" t="s">
        <v>35</v>
      </c>
      <c r="L1494" s="3" t="s">
        <v>82</v>
      </c>
      <c r="M1494" s="3"/>
      <c r="N1494" s="6"/>
      <c r="O1494" s="11" t="s">
        <v>105</v>
      </c>
    </row>
    <row r="1495" spans="8:15" x14ac:dyDescent="0.35">
      <c r="H1495" s="14" t="str">
        <f t="shared" si="24"/>
        <v>YesLithium_titanateWith equipmentMultiple_cells</v>
      </c>
      <c r="I1495" s="3" t="s">
        <v>16</v>
      </c>
      <c r="J1495" s="2" t="s">
        <v>88</v>
      </c>
      <c r="K1495" s="3" t="s">
        <v>37</v>
      </c>
      <c r="L1495" s="3" t="s">
        <v>82</v>
      </c>
      <c r="M1495" s="3"/>
      <c r="N1495" s="6"/>
      <c r="O1495" s="11" t="s">
        <v>105</v>
      </c>
    </row>
    <row r="1496" spans="8:15" x14ac:dyDescent="0.35">
      <c r="H1496" s="14" t="str">
        <f t="shared" si="24"/>
        <v>YesLithium_titanateStandaloneMultiple_cells</v>
      </c>
      <c r="I1496" s="3" t="s">
        <v>16</v>
      </c>
      <c r="J1496" s="2" t="s">
        <v>88</v>
      </c>
      <c r="K1496" s="3" t="s">
        <v>9</v>
      </c>
      <c r="L1496" s="3" t="s">
        <v>82</v>
      </c>
      <c r="M1496" s="3"/>
      <c r="N1496" s="6"/>
      <c r="O1496" s="11" t="s">
        <v>105</v>
      </c>
    </row>
    <row r="1497" spans="8:15" x14ac:dyDescent="0.35">
      <c r="H1497" s="14" t="str">
        <f t="shared" si="24"/>
        <v>Yes_18650_In equipmentMultiple_cells</v>
      </c>
      <c r="I1497" s="3" t="s">
        <v>16</v>
      </c>
      <c r="J1497" s="3" t="s">
        <v>78</v>
      </c>
      <c r="K1497" s="3" t="s">
        <v>35</v>
      </c>
      <c r="L1497" s="3" t="s">
        <v>82</v>
      </c>
      <c r="M1497" s="3"/>
      <c r="N1497" s="6"/>
      <c r="O1497" s="11" t="s">
        <v>105</v>
      </c>
    </row>
    <row r="1498" spans="8:15" x14ac:dyDescent="0.35">
      <c r="H1498" s="14" t="str">
        <f t="shared" si="24"/>
        <v>Yes_18650_With equipmentMultiple_cells</v>
      </c>
      <c r="I1498" s="3" t="s">
        <v>16</v>
      </c>
      <c r="J1498" s="3" t="s">
        <v>78</v>
      </c>
      <c r="K1498" s="3" t="s">
        <v>37</v>
      </c>
      <c r="L1498" s="3" t="s">
        <v>82</v>
      </c>
      <c r="M1498" s="3"/>
      <c r="N1498" s="6"/>
      <c r="O1498" s="11" t="s">
        <v>105</v>
      </c>
    </row>
    <row r="1499" spans="8:15" x14ac:dyDescent="0.35">
      <c r="H1499" s="14" t="str">
        <f t="shared" si="24"/>
        <v>Yes_18650_StandaloneMultiple_cells</v>
      </c>
      <c r="I1499" s="3" t="s">
        <v>16</v>
      </c>
      <c r="J1499" s="3" t="s">
        <v>78</v>
      </c>
      <c r="K1499" s="3" t="s">
        <v>9</v>
      </c>
      <c r="L1499" s="3" t="s">
        <v>82</v>
      </c>
      <c r="M1499" s="3"/>
      <c r="N1499" s="6"/>
      <c r="O1499" s="11" t="s">
        <v>105</v>
      </c>
    </row>
    <row r="1500" spans="8:15" x14ac:dyDescent="0.35">
      <c r="H1500" s="14" t="str">
        <f t="shared" si="24"/>
        <v>YesLithium_IonIn equipmentMultiple_cells</v>
      </c>
      <c r="I1500" s="3" t="s">
        <v>16</v>
      </c>
      <c r="J1500" s="2" t="s">
        <v>79</v>
      </c>
      <c r="K1500" s="3" t="s">
        <v>35</v>
      </c>
      <c r="L1500" s="3" t="s">
        <v>82</v>
      </c>
      <c r="M1500" s="3"/>
      <c r="N1500" s="6"/>
      <c r="O1500" s="11" t="s">
        <v>105</v>
      </c>
    </row>
    <row r="1501" spans="8:15" x14ac:dyDescent="0.35">
      <c r="H1501" s="14" t="str">
        <f t="shared" si="24"/>
        <v>YesLithium_IonWith equipmentMultiple_cells</v>
      </c>
      <c r="I1501" s="3" t="s">
        <v>16</v>
      </c>
      <c r="J1501" s="2" t="s">
        <v>79</v>
      </c>
      <c r="K1501" s="3" t="s">
        <v>37</v>
      </c>
      <c r="L1501" s="3" t="s">
        <v>82</v>
      </c>
      <c r="M1501" s="3"/>
      <c r="N1501" s="6"/>
      <c r="O1501" s="11" t="s">
        <v>105</v>
      </c>
    </row>
    <row r="1502" spans="8:15" x14ac:dyDescent="0.35">
      <c r="H1502" s="14" t="str">
        <f t="shared" si="24"/>
        <v>YesLithium_IonStandaloneMultiple_cells</v>
      </c>
      <c r="I1502" s="3" t="s">
        <v>16</v>
      </c>
      <c r="J1502" s="2" t="s">
        <v>79</v>
      </c>
      <c r="K1502" s="3" t="s">
        <v>9</v>
      </c>
      <c r="L1502" s="3" t="s">
        <v>82</v>
      </c>
      <c r="M1502" s="3"/>
      <c r="N1502" s="6"/>
      <c r="O1502" s="11" t="s">
        <v>105</v>
      </c>
    </row>
    <row r="1503" spans="8:15" x14ac:dyDescent="0.35">
      <c r="H1503" s="14" t="str">
        <f t="shared" si="24"/>
        <v>YesLithium_PolymerIn equipmentMultiple_cells</v>
      </c>
      <c r="I1503" s="3" t="s">
        <v>16</v>
      </c>
      <c r="J1503" s="2" t="s">
        <v>85</v>
      </c>
      <c r="K1503" s="3" t="s">
        <v>35</v>
      </c>
      <c r="L1503" s="3" t="s">
        <v>82</v>
      </c>
      <c r="M1503" s="3"/>
      <c r="N1503" s="6"/>
      <c r="O1503" s="11" t="s">
        <v>105</v>
      </c>
    </row>
    <row r="1504" spans="8:15" x14ac:dyDescent="0.35">
      <c r="H1504" s="14" t="str">
        <f t="shared" si="24"/>
        <v>YesLithium_PolymerWith equipmentMultiple_cells</v>
      </c>
      <c r="I1504" s="3" t="s">
        <v>16</v>
      </c>
      <c r="J1504" s="2" t="s">
        <v>85</v>
      </c>
      <c r="K1504" s="3" t="s">
        <v>37</v>
      </c>
      <c r="L1504" s="3" t="s">
        <v>82</v>
      </c>
      <c r="M1504" s="3"/>
      <c r="N1504" s="6"/>
      <c r="O1504" s="11" t="s">
        <v>105</v>
      </c>
    </row>
    <row r="1505" spans="8:15" x14ac:dyDescent="0.35">
      <c r="H1505" s="14" t="str">
        <f t="shared" si="24"/>
        <v>YesLithium_PolymerStandaloneMultiple_cells</v>
      </c>
      <c r="I1505" s="3" t="s">
        <v>16</v>
      </c>
      <c r="J1505" s="2" t="s">
        <v>85</v>
      </c>
      <c r="K1505" s="3" t="s">
        <v>9</v>
      </c>
      <c r="L1505" s="3" t="s">
        <v>82</v>
      </c>
      <c r="M1505" s="3"/>
      <c r="N1505" s="6"/>
      <c r="O1505" s="11" t="s">
        <v>105</v>
      </c>
    </row>
    <row r="1506" spans="8:15" x14ac:dyDescent="0.35">
      <c r="H1506" s="14" t="str">
        <f t="shared" si="24"/>
        <v>YesLithium_cobalt_oxideIn equipmentMultiple_cells</v>
      </c>
      <c r="I1506" s="3" t="s">
        <v>16</v>
      </c>
      <c r="J1506" s="2" t="s">
        <v>84</v>
      </c>
      <c r="K1506" s="3" t="s">
        <v>35</v>
      </c>
      <c r="L1506" s="3" t="s">
        <v>82</v>
      </c>
      <c r="M1506" s="3"/>
      <c r="N1506" s="6"/>
      <c r="O1506" s="11" t="s">
        <v>105</v>
      </c>
    </row>
    <row r="1507" spans="8:15" x14ac:dyDescent="0.35">
      <c r="H1507" s="14" t="str">
        <f t="shared" si="24"/>
        <v>YesLithium_cobalt_oxideWith equipmentMultiple_cells</v>
      </c>
      <c r="I1507" s="3" t="s">
        <v>16</v>
      </c>
      <c r="J1507" s="2" t="s">
        <v>84</v>
      </c>
      <c r="K1507" s="3" t="s">
        <v>37</v>
      </c>
      <c r="L1507" s="3" t="s">
        <v>82</v>
      </c>
      <c r="M1507" s="3"/>
      <c r="N1507" s="6"/>
      <c r="O1507" s="11" t="s">
        <v>105</v>
      </c>
    </row>
    <row r="1508" spans="8:15" x14ac:dyDescent="0.35">
      <c r="H1508" s="14" t="str">
        <f t="shared" si="24"/>
        <v>YesLithium_cobalt_oxideStandaloneMultiple_cells</v>
      </c>
      <c r="I1508" s="3" t="s">
        <v>16</v>
      </c>
      <c r="J1508" s="2" t="s">
        <v>84</v>
      </c>
      <c r="K1508" s="3" t="s">
        <v>9</v>
      </c>
      <c r="L1508" s="3" t="s">
        <v>82</v>
      </c>
      <c r="M1508" s="3"/>
      <c r="N1508" s="6"/>
      <c r="O1508" s="11" t="s">
        <v>105</v>
      </c>
    </row>
    <row r="1509" spans="8:15" ht="29" x14ac:dyDescent="0.35">
      <c r="H1509" s="14" t="str">
        <f t="shared" si="24"/>
        <v>YesLithium_nickel_manganese_cobalt_oxideIn equipmentMultiple_cells</v>
      </c>
      <c r="I1509" s="3" t="s">
        <v>16</v>
      </c>
      <c r="J1509" s="2" t="s">
        <v>87</v>
      </c>
      <c r="K1509" s="3" t="s">
        <v>35</v>
      </c>
      <c r="L1509" s="3" t="s">
        <v>82</v>
      </c>
      <c r="M1509" s="3"/>
      <c r="N1509" s="6"/>
      <c r="O1509" s="11" t="s">
        <v>105</v>
      </c>
    </row>
    <row r="1510" spans="8:15" ht="29" x14ac:dyDescent="0.35">
      <c r="H1510" s="14" t="str">
        <f t="shared" si="24"/>
        <v>YesLithium_nickel_manganese_cobalt_oxideWith equipmentMultiple_cells</v>
      </c>
      <c r="I1510" s="3" t="s">
        <v>16</v>
      </c>
      <c r="J1510" s="2" t="s">
        <v>87</v>
      </c>
      <c r="K1510" s="3" t="s">
        <v>37</v>
      </c>
      <c r="L1510" s="3" t="s">
        <v>82</v>
      </c>
      <c r="M1510" s="3"/>
      <c r="N1510" s="6"/>
      <c r="O1510" s="11" t="s">
        <v>105</v>
      </c>
    </row>
    <row r="1511" spans="8:15" ht="29" x14ac:dyDescent="0.35">
      <c r="H1511" s="14" t="str">
        <f t="shared" si="24"/>
        <v>YesLithium_nickel_manganese_cobalt_oxideStandaloneMultiple_cells</v>
      </c>
      <c r="I1511" s="3" t="s">
        <v>16</v>
      </c>
      <c r="J1511" s="2" t="s">
        <v>87</v>
      </c>
      <c r="K1511" s="3" t="s">
        <v>9</v>
      </c>
      <c r="L1511" s="3" t="s">
        <v>82</v>
      </c>
      <c r="M1511" s="3"/>
      <c r="N1511" s="6"/>
      <c r="O1511" s="11" t="s">
        <v>105</v>
      </c>
    </row>
    <row r="1512" spans="8:15" x14ac:dyDescent="0.35">
      <c r="H1512" s="14" t="str">
        <f t="shared" si="24"/>
        <v>YesLithium_iron_phosphateIn equipmentMultiple_cells</v>
      </c>
      <c r="I1512" s="3" t="s">
        <v>16</v>
      </c>
      <c r="J1512" s="2" t="s">
        <v>86</v>
      </c>
      <c r="K1512" s="3" t="s">
        <v>35</v>
      </c>
      <c r="L1512" s="3" t="s">
        <v>82</v>
      </c>
      <c r="M1512" s="3"/>
      <c r="N1512" s="6"/>
      <c r="O1512" s="11" t="s">
        <v>105</v>
      </c>
    </row>
    <row r="1513" spans="8:15" x14ac:dyDescent="0.35">
      <c r="H1513" s="14" t="str">
        <f t="shared" si="24"/>
        <v>YesLithium_iron_phosphateWith equipmentMultiple_cells</v>
      </c>
      <c r="I1513" s="3" t="s">
        <v>16</v>
      </c>
      <c r="J1513" s="2" t="s">
        <v>86</v>
      </c>
      <c r="K1513" s="3" t="s">
        <v>37</v>
      </c>
      <c r="L1513" s="3" t="s">
        <v>82</v>
      </c>
      <c r="M1513" s="3"/>
      <c r="N1513" s="6"/>
      <c r="O1513" s="11" t="s">
        <v>105</v>
      </c>
    </row>
    <row r="1514" spans="8:15" x14ac:dyDescent="0.35">
      <c r="H1514" s="14" t="str">
        <f t="shared" si="24"/>
        <v>YesLithium_iron_phosphateStandaloneMultiple_cells</v>
      </c>
      <c r="I1514" s="3" t="s">
        <v>16</v>
      </c>
      <c r="J1514" s="2" t="s">
        <v>86</v>
      </c>
      <c r="K1514" s="3" t="s">
        <v>9</v>
      </c>
      <c r="L1514" s="3" t="s">
        <v>82</v>
      </c>
      <c r="M1514" s="3"/>
      <c r="N1514" s="6"/>
      <c r="O1514" s="11" t="s">
        <v>105</v>
      </c>
    </row>
    <row r="1515" spans="8:15" x14ac:dyDescent="0.35">
      <c r="H1515" s="14" t="str">
        <f t="shared" si="24"/>
        <v>YesLithium_titanateIn equipmentMultiple_cells</v>
      </c>
      <c r="I1515" s="3" t="s">
        <v>16</v>
      </c>
      <c r="J1515" s="2" t="s">
        <v>88</v>
      </c>
      <c r="K1515" s="3" t="s">
        <v>35</v>
      </c>
      <c r="L1515" s="3" t="s">
        <v>82</v>
      </c>
      <c r="M1515" s="3"/>
      <c r="N1515" s="6"/>
      <c r="O1515" s="11" t="s">
        <v>105</v>
      </c>
    </row>
    <row r="1516" spans="8:15" x14ac:dyDescent="0.35">
      <c r="H1516" s="14" t="str">
        <f t="shared" si="24"/>
        <v>YesLithium_titanateWith equipmentMultiple_cells</v>
      </c>
      <c r="I1516" s="3" t="s">
        <v>16</v>
      </c>
      <c r="J1516" s="2" t="s">
        <v>88</v>
      </c>
      <c r="K1516" s="3" t="s">
        <v>37</v>
      </c>
      <c r="L1516" s="3" t="s">
        <v>82</v>
      </c>
      <c r="M1516" s="3"/>
      <c r="N1516" s="6"/>
      <c r="O1516" s="11" t="s">
        <v>105</v>
      </c>
    </row>
    <row r="1517" spans="8:15" x14ac:dyDescent="0.35">
      <c r="H1517" s="14" t="str">
        <f t="shared" si="24"/>
        <v>YesLithium_titanateStandaloneMultiple_cells</v>
      </c>
      <c r="I1517" s="3" t="s">
        <v>16</v>
      </c>
      <c r="J1517" s="2" t="s">
        <v>88</v>
      </c>
      <c r="K1517" s="3" t="s">
        <v>9</v>
      </c>
      <c r="L1517" s="3" t="s">
        <v>82</v>
      </c>
      <c r="M1517" s="3"/>
      <c r="N1517" s="6"/>
      <c r="O1517" s="11" t="s">
        <v>105</v>
      </c>
    </row>
    <row r="1518" spans="8:15" x14ac:dyDescent="0.35">
      <c r="H1518" s="14" t="str">
        <f t="shared" si="24"/>
        <v>Yes_18650_In equipmentMultiple_cells</v>
      </c>
      <c r="I1518" s="3" t="s">
        <v>16</v>
      </c>
      <c r="J1518" s="3" t="s">
        <v>78</v>
      </c>
      <c r="K1518" s="3" t="s">
        <v>35</v>
      </c>
      <c r="L1518" s="3" t="s">
        <v>82</v>
      </c>
      <c r="M1518" s="3"/>
      <c r="N1518" s="6"/>
      <c r="O1518" s="11" t="s">
        <v>105</v>
      </c>
    </row>
    <row r="1519" spans="8:15" x14ac:dyDescent="0.35">
      <c r="H1519" s="14" t="str">
        <f t="shared" si="24"/>
        <v>Yes_18650_With equipmentMultiple_cells</v>
      </c>
      <c r="I1519" s="3" t="s">
        <v>16</v>
      </c>
      <c r="J1519" s="3" t="s">
        <v>78</v>
      </c>
      <c r="K1519" s="3" t="s">
        <v>37</v>
      </c>
      <c r="L1519" s="3" t="s">
        <v>82</v>
      </c>
      <c r="M1519" s="3"/>
      <c r="N1519" s="6"/>
      <c r="O1519" s="11" t="s">
        <v>105</v>
      </c>
    </row>
    <row r="1520" spans="8:15" x14ac:dyDescent="0.35">
      <c r="H1520" s="14" t="str">
        <f t="shared" si="24"/>
        <v>Yes_18650_StandaloneMultiple_cells</v>
      </c>
      <c r="I1520" s="3" t="s">
        <v>16</v>
      </c>
      <c r="J1520" s="3" t="s">
        <v>78</v>
      </c>
      <c r="K1520" s="3" t="s">
        <v>9</v>
      </c>
      <c r="L1520" s="3" t="s">
        <v>82</v>
      </c>
      <c r="M1520" s="3"/>
      <c r="N1520" s="6"/>
      <c r="O1520" s="11" t="s">
        <v>105</v>
      </c>
    </row>
    <row r="1521" spans="8:15" x14ac:dyDescent="0.35">
      <c r="H1521" s="14" t="str">
        <f t="shared" si="24"/>
        <v>YesLithium_IonIn equipmentMultiple_cells</v>
      </c>
      <c r="I1521" s="3" t="s">
        <v>16</v>
      </c>
      <c r="J1521" s="2" t="s">
        <v>79</v>
      </c>
      <c r="K1521" s="3" t="s">
        <v>35</v>
      </c>
      <c r="L1521" s="3" t="s">
        <v>82</v>
      </c>
      <c r="M1521" s="3"/>
      <c r="N1521" s="6"/>
      <c r="O1521" s="11" t="s">
        <v>105</v>
      </c>
    </row>
    <row r="1522" spans="8:15" x14ac:dyDescent="0.35">
      <c r="H1522" s="14" t="str">
        <f t="shared" si="24"/>
        <v>YesLithium_IonWith equipmentMultiple_cells</v>
      </c>
      <c r="I1522" s="3" t="s">
        <v>16</v>
      </c>
      <c r="J1522" s="2" t="s">
        <v>79</v>
      </c>
      <c r="K1522" s="3" t="s">
        <v>37</v>
      </c>
      <c r="L1522" s="3" t="s">
        <v>82</v>
      </c>
      <c r="M1522" s="3"/>
      <c r="N1522" s="6"/>
      <c r="O1522" s="11" t="s">
        <v>105</v>
      </c>
    </row>
    <row r="1523" spans="8:15" x14ac:dyDescent="0.35">
      <c r="H1523" s="14" t="str">
        <f t="shared" si="24"/>
        <v>YesLithium_IonStandaloneMultiple_cells</v>
      </c>
      <c r="I1523" s="3" t="s">
        <v>16</v>
      </c>
      <c r="J1523" s="2" t="s">
        <v>79</v>
      </c>
      <c r="K1523" s="3" t="s">
        <v>9</v>
      </c>
      <c r="L1523" s="3" t="s">
        <v>82</v>
      </c>
      <c r="M1523" s="3"/>
      <c r="N1523" s="6"/>
      <c r="O1523" s="11" t="s">
        <v>105</v>
      </c>
    </row>
    <row r="1524" spans="8:15" x14ac:dyDescent="0.35">
      <c r="H1524" s="14" t="str">
        <f t="shared" si="24"/>
        <v>YesLithium_PolymerIn equipmentMultiple_cells</v>
      </c>
      <c r="I1524" s="3" t="s">
        <v>16</v>
      </c>
      <c r="J1524" s="2" t="s">
        <v>85</v>
      </c>
      <c r="K1524" s="3" t="s">
        <v>35</v>
      </c>
      <c r="L1524" s="3" t="s">
        <v>82</v>
      </c>
      <c r="M1524" s="3"/>
      <c r="N1524" s="6"/>
      <c r="O1524" s="11" t="s">
        <v>105</v>
      </c>
    </row>
    <row r="1525" spans="8:15" x14ac:dyDescent="0.35">
      <c r="H1525" s="14" t="str">
        <f t="shared" si="24"/>
        <v>YesLithium_PolymerWith equipmentMultiple_cells</v>
      </c>
      <c r="I1525" s="3" t="s">
        <v>16</v>
      </c>
      <c r="J1525" s="2" t="s">
        <v>85</v>
      </c>
      <c r="K1525" s="3" t="s">
        <v>37</v>
      </c>
      <c r="L1525" s="3" t="s">
        <v>82</v>
      </c>
      <c r="M1525" s="3"/>
      <c r="N1525" s="6"/>
      <c r="O1525" s="11" t="s">
        <v>105</v>
      </c>
    </row>
    <row r="1526" spans="8:15" x14ac:dyDescent="0.35">
      <c r="H1526" s="14" t="str">
        <f t="shared" si="24"/>
        <v>YesLithium_PolymerStandaloneMultiple_cells</v>
      </c>
      <c r="I1526" s="3" t="s">
        <v>16</v>
      </c>
      <c r="J1526" s="2" t="s">
        <v>85</v>
      </c>
      <c r="K1526" s="3" t="s">
        <v>9</v>
      </c>
      <c r="L1526" s="3" t="s">
        <v>82</v>
      </c>
      <c r="M1526" s="3"/>
      <c r="N1526" s="6"/>
      <c r="O1526" s="11" t="s">
        <v>105</v>
      </c>
    </row>
    <row r="1527" spans="8:15" x14ac:dyDescent="0.35">
      <c r="H1527" s="14" t="str">
        <f t="shared" si="24"/>
        <v>YesLithium_cobalt_oxideIn equipmentMultiple_cells</v>
      </c>
      <c r="I1527" s="3" t="s">
        <v>16</v>
      </c>
      <c r="J1527" s="2" t="s">
        <v>84</v>
      </c>
      <c r="K1527" s="3" t="s">
        <v>35</v>
      </c>
      <c r="L1527" s="3" t="s">
        <v>82</v>
      </c>
      <c r="M1527" s="3"/>
      <c r="N1527" s="6"/>
      <c r="O1527" s="11" t="s">
        <v>105</v>
      </c>
    </row>
    <row r="1528" spans="8:15" x14ac:dyDescent="0.35">
      <c r="H1528" s="14" t="str">
        <f t="shared" si="24"/>
        <v>YesLithium_cobalt_oxideWith equipmentMultiple_cells</v>
      </c>
      <c r="I1528" s="3" t="s">
        <v>16</v>
      </c>
      <c r="J1528" s="2" t="s">
        <v>84</v>
      </c>
      <c r="K1528" s="3" t="s">
        <v>37</v>
      </c>
      <c r="L1528" s="3" t="s">
        <v>82</v>
      </c>
      <c r="M1528" s="3"/>
      <c r="N1528" s="6"/>
      <c r="O1528" s="11" t="s">
        <v>105</v>
      </c>
    </row>
    <row r="1529" spans="8:15" x14ac:dyDescent="0.35">
      <c r="H1529" s="14" t="str">
        <f t="shared" si="24"/>
        <v>YesLithium_cobalt_oxideStandaloneMultiple_cells</v>
      </c>
      <c r="I1529" s="3" t="s">
        <v>16</v>
      </c>
      <c r="J1529" s="2" t="s">
        <v>84</v>
      </c>
      <c r="K1529" s="3" t="s">
        <v>9</v>
      </c>
      <c r="L1529" s="3" t="s">
        <v>82</v>
      </c>
      <c r="M1529" s="3"/>
      <c r="N1529" s="6"/>
      <c r="O1529" s="11" t="s">
        <v>105</v>
      </c>
    </row>
    <row r="1530" spans="8:15" ht="29" x14ac:dyDescent="0.35">
      <c r="H1530" s="14" t="str">
        <f t="shared" si="24"/>
        <v>YesLithium_nickel_manganese_cobalt_oxideIn equipmentMultiple_cells</v>
      </c>
      <c r="I1530" s="3" t="s">
        <v>16</v>
      </c>
      <c r="J1530" s="2" t="s">
        <v>87</v>
      </c>
      <c r="K1530" s="3" t="s">
        <v>35</v>
      </c>
      <c r="L1530" s="3" t="s">
        <v>82</v>
      </c>
      <c r="M1530" s="3"/>
      <c r="N1530" s="6"/>
      <c r="O1530" s="11" t="s">
        <v>105</v>
      </c>
    </row>
    <row r="1531" spans="8:15" ht="29" x14ac:dyDescent="0.35">
      <c r="H1531" s="14" t="str">
        <f t="shared" si="24"/>
        <v>YesLithium_nickel_manganese_cobalt_oxideWith equipmentMultiple_cells</v>
      </c>
      <c r="I1531" s="3" t="s">
        <v>16</v>
      </c>
      <c r="J1531" s="2" t="s">
        <v>87</v>
      </c>
      <c r="K1531" s="3" t="s">
        <v>37</v>
      </c>
      <c r="L1531" s="3" t="s">
        <v>82</v>
      </c>
      <c r="M1531" s="3"/>
      <c r="N1531" s="6"/>
      <c r="O1531" s="11" t="s">
        <v>105</v>
      </c>
    </row>
    <row r="1532" spans="8:15" ht="29" x14ac:dyDescent="0.35">
      <c r="H1532" s="14" t="str">
        <f t="shared" si="24"/>
        <v>YesLithium_nickel_manganese_cobalt_oxideStandaloneMultiple_cells</v>
      </c>
      <c r="I1532" s="3" t="s">
        <v>16</v>
      </c>
      <c r="J1532" s="2" t="s">
        <v>87</v>
      </c>
      <c r="K1532" s="3" t="s">
        <v>9</v>
      </c>
      <c r="L1532" s="3" t="s">
        <v>82</v>
      </c>
      <c r="M1532" s="3"/>
      <c r="N1532" s="6"/>
      <c r="O1532" s="11" t="s">
        <v>105</v>
      </c>
    </row>
    <row r="1533" spans="8:15" x14ac:dyDescent="0.35">
      <c r="H1533" s="14" t="str">
        <f t="shared" ref="H1533:H1596" si="25">I1533&amp;J1533&amp;K1533&amp;L1533&amp;M1533&amp;N1533</f>
        <v>YesLithium_iron_phosphateIn equipmentMultiple_cells</v>
      </c>
      <c r="I1533" s="3" t="s">
        <v>16</v>
      </c>
      <c r="J1533" s="2" t="s">
        <v>86</v>
      </c>
      <c r="K1533" s="3" t="s">
        <v>35</v>
      </c>
      <c r="L1533" s="3" t="s">
        <v>82</v>
      </c>
      <c r="M1533" s="3"/>
      <c r="N1533" s="6"/>
      <c r="O1533" s="11" t="s">
        <v>105</v>
      </c>
    </row>
    <row r="1534" spans="8:15" x14ac:dyDescent="0.35">
      <c r="H1534" s="14" t="str">
        <f t="shared" si="25"/>
        <v>YesLithium_iron_phosphateWith equipmentMultiple_cells</v>
      </c>
      <c r="I1534" s="3" t="s">
        <v>16</v>
      </c>
      <c r="J1534" s="2" t="s">
        <v>86</v>
      </c>
      <c r="K1534" s="3" t="s">
        <v>37</v>
      </c>
      <c r="L1534" s="3" t="s">
        <v>82</v>
      </c>
      <c r="M1534" s="3"/>
      <c r="N1534" s="6"/>
      <c r="O1534" s="11" t="s">
        <v>105</v>
      </c>
    </row>
    <row r="1535" spans="8:15" x14ac:dyDescent="0.35">
      <c r="H1535" s="14" t="str">
        <f t="shared" si="25"/>
        <v>YesLithium_iron_phosphateStandaloneMultiple_cells</v>
      </c>
      <c r="I1535" s="3" t="s">
        <v>16</v>
      </c>
      <c r="J1535" s="2" t="s">
        <v>86</v>
      </c>
      <c r="K1535" s="3" t="s">
        <v>9</v>
      </c>
      <c r="L1535" s="3" t="s">
        <v>82</v>
      </c>
      <c r="M1535" s="3"/>
      <c r="N1535" s="6"/>
      <c r="O1535" s="11" t="s">
        <v>105</v>
      </c>
    </row>
    <row r="1536" spans="8:15" x14ac:dyDescent="0.35">
      <c r="H1536" s="14" t="str">
        <f t="shared" si="25"/>
        <v>YesLithium_titanateIn equipmentMultiple_cells</v>
      </c>
      <c r="I1536" s="3" t="s">
        <v>16</v>
      </c>
      <c r="J1536" s="2" t="s">
        <v>88</v>
      </c>
      <c r="K1536" s="3" t="s">
        <v>35</v>
      </c>
      <c r="L1536" s="3" t="s">
        <v>82</v>
      </c>
      <c r="M1536" s="3"/>
      <c r="N1536" s="6"/>
      <c r="O1536" s="11" t="s">
        <v>105</v>
      </c>
    </row>
    <row r="1537" spans="8:15" x14ac:dyDescent="0.35">
      <c r="H1537" s="14" t="str">
        <f t="shared" si="25"/>
        <v>YesLithium_titanateWith equipmentMultiple_cells</v>
      </c>
      <c r="I1537" s="3" t="s">
        <v>16</v>
      </c>
      <c r="J1537" s="2" t="s">
        <v>88</v>
      </c>
      <c r="K1537" s="3" t="s">
        <v>37</v>
      </c>
      <c r="L1537" s="3" t="s">
        <v>82</v>
      </c>
      <c r="M1537" s="3"/>
      <c r="N1537" s="6"/>
      <c r="O1537" s="11" t="s">
        <v>105</v>
      </c>
    </row>
    <row r="1538" spans="8:15" x14ac:dyDescent="0.35">
      <c r="H1538" s="14" t="str">
        <f t="shared" si="25"/>
        <v>YesLithium_titanateStandaloneMultiple_cells</v>
      </c>
      <c r="I1538" s="3" t="s">
        <v>16</v>
      </c>
      <c r="J1538" s="2" t="s">
        <v>88</v>
      </c>
      <c r="K1538" s="3" t="s">
        <v>9</v>
      </c>
      <c r="L1538" s="3" t="s">
        <v>82</v>
      </c>
      <c r="M1538" s="3"/>
      <c r="N1538" s="6"/>
      <c r="O1538" s="11" t="s">
        <v>105</v>
      </c>
    </row>
    <row r="1539" spans="8:15" x14ac:dyDescent="0.35">
      <c r="H1539" s="14" t="str">
        <f t="shared" si="25"/>
        <v>Yes_18650_In equipmentMultiple_cells</v>
      </c>
      <c r="I1539" s="3" t="s">
        <v>16</v>
      </c>
      <c r="J1539" s="3" t="s">
        <v>78</v>
      </c>
      <c r="K1539" s="3" t="s">
        <v>35</v>
      </c>
      <c r="L1539" s="3" t="s">
        <v>82</v>
      </c>
      <c r="M1539" s="3"/>
      <c r="N1539" s="6"/>
      <c r="O1539" s="11" t="s">
        <v>105</v>
      </c>
    </row>
    <row r="1540" spans="8:15" x14ac:dyDescent="0.35">
      <c r="H1540" s="14" t="str">
        <f t="shared" si="25"/>
        <v>Yes_18650_With equipmentMultiple_cells</v>
      </c>
      <c r="I1540" s="3" t="s">
        <v>16</v>
      </c>
      <c r="J1540" s="3" t="s">
        <v>78</v>
      </c>
      <c r="K1540" s="3" t="s">
        <v>37</v>
      </c>
      <c r="L1540" s="3" t="s">
        <v>82</v>
      </c>
      <c r="M1540" s="3"/>
      <c r="N1540" s="6"/>
      <c r="O1540" s="11" t="s">
        <v>105</v>
      </c>
    </row>
    <row r="1541" spans="8:15" x14ac:dyDescent="0.35">
      <c r="H1541" s="14" t="str">
        <f t="shared" si="25"/>
        <v>Yes_18650_StandaloneMultiple_cells</v>
      </c>
      <c r="I1541" s="3" t="s">
        <v>16</v>
      </c>
      <c r="J1541" s="3" t="s">
        <v>78</v>
      </c>
      <c r="K1541" s="3" t="s">
        <v>9</v>
      </c>
      <c r="L1541" s="3" t="s">
        <v>82</v>
      </c>
      <c r="M1541" s="3"/>
      <c r="N1541" s="6"/>
      <c r="O1541" s="11" t="s">
        <v>105</v>
      </c>
    </row>
    <row r="1542" spans="8:15" x14ac:dyDescent="0.35">
      <c r="H1542" s="14" t="str">
        <f t="shared" si="25"/>
        <v>YesLithium_IonIn equipmentMultiple_cells</v>
      </c>
      <c r="I1542" s="3" t="s">
        <v>16</v>
      </c>
      <c r="J1542" s="2" t="s">
        <v>79</v>
      </c>
      <c r="K1542" s="3" t="s">
        <v>35</v>
      </c>
      <c r="L1542" s="3" t="s">
        <v>82</v>
      </c>
      <c r="M1542" s="3"/>
      <c r="N1542" s="6"/>
      <c r="O1542" s="11" t="s">
        <v>105</v>
      </c>
    </row>
    <row r="1543" spans="8:15" x14ac:dyDescent="0.35">
      <c r="H1543" s="14" t="str">
        <f t="shared" si="25"/>
        <v>YesLithium_IonWith equipmentMultiple_cells</v>
      </c>
      <c r="I1543" s="3" t="s">
        <v>16</v>
      </c>
      <c r="J1543" s="2" t="s">
        <v>79</v>
      </c>
      <c r="K1543" s="3" t="s">
        <v>37</v>
      </c>
      <c r="L1543" s="3" t="s">
        <v>82</v>
      </c>
      <c r="M1543" s="3"/>
      <c r="N1543" s="6"/>
      <c r="O1543" s="11" t="s">
        <v>105</v>
      </c>
    </row>
    <row r="1544" spans="8:15" x14ac:dyDescent="0.35">
      <c r="H1544" s="14" t="str">
        <f t="shared" si="25"/>
        <v>YesLithium_IonStandaloneMultiple_cells</v>
      </c>
      <c r="I1544" s="3" t="s">
        <v>16</v>
      </c>
      <c r="J1544" s="2" t="s">
        <v>79</v>
      </c>
      <c r="K1544" s="3" t="s">
        <v>9</v>
      </c>
      <c r="L1544" s="3" t="s">
        <v>82</v>
      </c>
      <c r="M1544" s="3"/>
      <c r="N1544" s="6"/>
      <c r="O1544" s="11" t="s">
        <v>105</v>
      </c>
    </row>
    <row r="1545" spans="8:15" x14ac:dyDescent="0.35">
      <c r="H1545" s="14" t="str">
        <f t="shared" si="25"/>
        <v>YesLithium_PolymerIn equipmentMultiple_cells</v>
      </c>
      <c r="I1545" s="3" t="s">
        <v>16</v>
      </c>
      <c r="J1545" s="2" t="s">
        <v>85</v>
      </c>
      <c r="K1545" s="3" t="s">
        <v>35</v>
      </c>
      <c r="L1545" s="3" t="s">
        <v>82</v>
      </c>
      <c r="M1545" s="3"/>
      <c r="N1545" s="6"/>
      <c r="O1545" s="11" t="s">
        <v>105</v>
      </c>
    </row>
    <row r="1546" spans="8:15" x14ac:dyDescent="0.35">
      <c r="H1546" s="14" t="str">
        <f t="shared" si="25"/>
        <v>YesLithium_PolymerWith equipmentMultiple_cells</v>
      </c>
      <c r="I1546" s="3" t="s">
        <v>16</v>
      </c>
      <c r="J1546" s="2" t="s">
        <v>85</v>
      </c>
      <c r="K1546" s="3" t="s">
        <v>37</v>
      </c>
      <c r="L1546" s="3" t="s">
        <v>82</v>
      </c>
      <c r="M1546" s="3"/>
      <c r="N1546" s="6"/>
      <c r="O1546" s="11" t="s">
        <v>105</v>
      </c>
    </row>
    <row r="1547" spans="8:15" x14ac:dyDescent="0.35">
      <c r="H1547" s="14" t="str">
        <f t="shared" si="25"/>
        <v>YesLithium_PolymerStandaloneMultiple_cells</v>
      </c>
      <c r="I1547" s="3" t="s">
        <v>16</v>
      </c>
      <c r="J1547" s="2" t="s">
        <v>85</v>
      </c>
      <c r="K1547" s="3" t="s">
        <v>9</v>
      </c>
      <c r="L1547" s="3" t="s">
        <v>82</v>
      </c>
      <c r="M1547" s="3"/>
      <c r="N1547" s="6"/>
      <c r="O1547" s="11" t="s">
        <v>105</v>
      </c>
    </row>
    <row r="1548" spans="8:15" x14ac:dyDescent="0.35">
      <c r="H1548" s="14" t="str">
        <f t="shared" si="25"/>
        <v>YesLithium_cobalt_oxideIn equipmentMultiple_cells</v>
      </c>
      <c r="I1548" s="3" t="s">
        <v>16</v>
      </c>
      <c r="J1548" s="2" t="s">
        <v>84</v>
      </c>
      <c r="K1548" s="3" t="s">
        <v>35</v>
      </c>
      <c r="L1548" s="3" t="s">
        <v>82</v>
      </c>
      <c r="M1548" s="3"/>
      <c r="N1548" s="6"/>
      <c r="O1548" s="11" t="s">
        <v>105</v>
      </c>
    </row>
    <row r="1549" spans="8:15" x14ac:dyDescent="0.35">
      <c r="H1549" s="14" t="str">
        <f t="shared" si="25"/>
        <v>YesLithium_cobalt_oxideWith equipmentMultiple_cells</v>
      </c>
      <c r="I1549" s="3" t="s">
        <v>16</v>
      </c>
      <c r="J1549" s="2" t="s">
        <v>84</v>
      </c>
      <c r="K1549" s="3" t="s">
        <v>37</v>
      </c>
      <c r="L1549" s="3" t="s">
        <v>82</v>
      </c>
      <c r="M1549" s="3"/>
      <c r="N1549" s="6"/>
      <c r="O1549" s="11" t="s">
        <v>105</v>
      </c>
    </row>
    <row r="1550" spans="8:15" x14ac:dyDescent="0.35">
      <c r="H1550" s="14" t="str">
        <f t="shared" si="25"/>
        <v>YesLithium_cobalt_oxideStandaloneMultiple_cells</v>
      </c>
      <c r="I1550" s="3" t="s">
        <v>16</v>
      </c>
      <c r="J1550" s="2" t="s">
        <v>84</v>
      </c>
      <c r="K1550" s="3" t="s">
        <v>9</v>
      </c>
      <c r="L1550" s="3" t="s">
        <v>82</v>
      </c>
      <c r="M1550" s="3"/>
      <c r="N1550" s="6"/>
      <c r="O1550" s="11" t="s">
        <v>105</v>
      </c>
    </row>
    <row r="1551" spans="8:15" ht="29" x14ac:dyDescent="0.35">
      <c r="H1551" s="14" t="str">
        <f t="shared" si="25"/>
        <v>YesLithium_nickel_manganese_cobalt_oxideIn equipmentMultiple_cells</v>
      </c>
      <c r="I1551" s="3" t="s">
        <v>16</v>
      </c>
      <c r="J1551" s="2" t="s">
        <v>87</v>
      </c>
      <c r="K1551" s="3" t="s">
        <v>35</v>
      </c>
      <c r="L1551" s="3" t="s">
        <v>82</v>
      </c>
      <c r="M1551" s="3"/>
      <c r="N1551" s="6"/>
      <c r="O1551" s="11" t="s">
        <v>105</v>
      </c>
    </row>
    <row r="1552" spans="8:15" ht="29" x14ac:dyDescent="0.35">
      <c r="H1552" s="14" t="str">
        <f t="shared" si="25"/>
        <v>YesLithium_nickel_manganese_cobalt_oxideWith equipmentMultiple_cells</v>
      </c>
      <c r="I1552" s="3" t="s">
        <v>16</v>
      </c>
      <c r="J1552" s="2" t="s">
        <v>87</v>
      </c>
      <c r="K1552" s="3" t="s">
        <v>37</v>
      </c>
      <c r="L1552" s="3" t="s">
        <v>82</v>
      </c>
      <c r="M1552" s="3"/>
      <c r="N1552" s="6"/>
      <c r="O1552" s="11" t="s">
        <v>105</v>
      </c>
    </row>
    <row r="1553" spans="8:15" ht="29" x14ac:dyDescent="0.35">
      <c r="H1553" s="14" t="str">
        <f t="shared" si="25"/>
        <v>YesLithium_nickel_manganese_cobalt_oxideStandaloneMultiple_cells</v>
      </c>
      <c r="I1553" s="3" t="s">
        <v>16</v>
      </c>
      <c r="J1553" s="2" t="s">
        <v>87</v>
      </c>
      <c r="K1553" s="3" t="s">
        <v>9</v>
      </c>
      <c r="L1553" s="3" t="s">
        <v>82</v>
      </c>
      <c r="M1553" s="3"/>
      <c r="N1553" s="6"/>
      <c r="O1553" s="11" t="s">
        <v>105</v>
      </c>
    </row>
    <row r="1554" spans="8:15" x14ac:dyDescent="0.35">
      <c r="H1554" s="14" t="str">
        <f t="shared" si="25"/>
        <v>YesLithium_iron_phosphateIn equipmentMultiple_cells</v>
      </c>
      <c r="I1554" s="3" t="s">
        <v>16</v>
      </c>
      <c r="J1554" s="2" t="s">
        <v>86</v>
      </c>
      <c r="K1554" s="3" t="s">
        <v>35</v>
      </c>
      <c r="L1554" s="3" t="s">
        <v>82</v>
      </c>
      <c r="M1554" s="3"/>
      <c r="N1554" s="6"/>
      <c r="O1554" s="11" t="s">
        <v>105</v>
      </c>
    </row>
    <row r="1555" spans="8:15" x14ac:dyDescent="0.35">
      <c r="H1555" s="14" t="str">
        <f t="shared" si="25"/>
        <v>YesLithium_iron_phosphateWith equipmentMultiple_cells</v>
      </c>
      <c r="I1555" s="3" t="s">
        <v>16</v>
      </c>
      <c r="J1555" s="2" t="s">
        <v>86</v>
      </c>
      <c r="K1555" s="3" t="s">
        <v>37</v>
      </c>
      <c r="L1555" s="3" t="s">
        <v>82</v>
      </c>
      <c r="M1555" s="3"/>
      <c r="N1555" s="6"/>
      <c r="O1555" s="11" t="s">
        <v>105</v>
      </c>
    </row>
    <row r="1556" spans="8:15" x14ac:dyDescent="0.35">
      <c r="H1556" s="14" t="str">
        <f t="shared" si="25"/>
        <v>YesLithium_iron_phosphateStandaloneMultiple_cells</v>
      </c>
      <c r="I1556" s="3" t="s">
        <v>16</v>
      </c>
      <c r="J1556" s="2" t="s">
        <v>86</v>
      </c>
      <c r="K1556" s="3" t="s">
        <v>9</v>
      </c>
      <c r="L1556" s="3" t="s">
        <v>82</v>
      </c>
      <c r="M1556" s="3"/>
      <c r="N1556" s="6"/>
      <c r="O1556" s="11" t="s">
        <v>105</v>
      </c>
    </row>
    <row r="1557" spans="8:15" x14ac:dyDescent="0.35">
      <c r="H1557" s="14" t="str">
        <f t="shared" si="25"/>
        <v>YesLithium_titanateIn equipmentMultiple_cells</v>
      </c>
      <c r="I1557" s="3" t="s">
        <v>16</v>
      </c>
      <c r="J1557" s="2" t="s">
        <v>88</v>
      </c>
      <c r="K1557" s="3" t="s">
        <v>35</v>
      </c>
      <c r="L1557" s="3" t="s">
        <v>82</v>
      </c>
      <c r="M1557" s="3"/>
      <c r="N1557" s="6"/>
      <c r="O1557" s="11" t="s">
        <v>105</v>
      </c>
    </row>
    <row r="1558" spans="8:15" x14ac:dyDescent="0.35">
      <c r="H1558" s="14" t="str">
        <f t="shared" si="25"/>
        <v>YesLithium_titanateWith equipmentMultiple_cells</v>
      </c>
      <c r="I1558" s="3" t="s">
        <v>16</v>
      </c>
      <c r="J1558" s="2" t="s">
        <v>88</v>
      </c>
      <c r="K1558" s="3" t="s">
        <v>37</v>
      </c>
      <c r="L1558" s="3" t="s">
        <v>82</v>
      </c>
      <c r="M1558" s="3"/>
      <c r="N1558" s="6"/>
      <c r="O1558" s="11" t="s">
        <v>105</v>
      </c>
    </row>
    <row r="1559" spans="8:15" x14ac:dyDescent="0.35">
      <c r="H1559" s="14" t="str">
        <f t="shared" si="25"/>
        <v>YesLithium_titanateStandaloneMultiple_cells</v>
      </c>
      <c r="I1559" s="3" t="s">
        <v>16</v>
      </c>
      <c r="J1559" s="2" t="s">
        <v>88</v>
      </c>
      <c r="K1559" s="3" t="s">
        <v>9</v>
      </c>
      <c r="L1559" s="3" t="s">
        <v>82</v>
      </c>
      <c r="M1559" s="3"/>
      <c r="N1559" s="6"/>
      <c r="O1559" s="11" t="s">
        <v>105</v>
      </c>
    </row>
    <row r="1560" spans="8:15" x14ac:dyDescent="0.35">
      <c r="H1560" s="14" t="str">
        <f t="shared" si="25"/>
        <v>Yes_18650_In equipmentMultiple_cells</v>
      </c>
      <c r="I1560" s="3" t="s">
        <v>16</v>
      </c>
      <c r="J1560" s="3" t="s">
        <v>78</v>
      </c>
      <c r="K1560" s="3" t="s">
        <v>35</v>
      </c>
      <c r="L1560" s="3" t="s">
        <v>82</v>
      </c>
      <c r="M1560" s="3"/>
      <c r="N1560" s="6"/>
      <c r="O1560" s="11" t="s">
        <v>105</v>
      </c>
    </row>
    <row r="1561" spans="8:15" x14ac:dyDescent="0.35">
      <c r="H1561" s="14" t="str">
        <f t="shared" si="25"/>
        <v>Yes_18650_With equipmentMultiple_cells</v>
      </c>
      <c r="I1561" s="3" t="s">
        <v>16</v>
      </c>
      <c r="J1561" s="3" t="s">
        <v>78</v>
      </c>
      <c r="K1561" s="3" t="s">
        <v>37</v>
      </c>
      <c r="L1561" s="3" t="s">
        <v>82</v>
      </c>
      <c r="M1561" s="3"/>
      <c r="N1561" s="6"/>
      <c r="O1561" s="11" t="s">
        <v>105</v>
      </c>
    </row>
    <row r="1562" spans="8:15" x14ac:dyDescent="0.35">
      <c r="H1562" s="14" t="str">
        <f t="shared" si="25"/>
        <v>Yes_18650_StandaloneMultiple_cells</v>
      </c>
      <c r="I1562" s="3" t="s">
        <v>16</v>
      </c>
      <c r="J1562" s="3" t="s">
        <v>78</v>
      </c>
      <c r="K1562" s="3" t="s">
        <v>9</v>
      </c>
      <c r="L1562" s="3" t="s">
        <v>82</v>
      </c>
      <c r="M1562" s="3"/>
      <c r="N1562" s="6"/>
      <c r="O1562" s="11" t="s">
        <v>105</v>
      </c>
    </row>
    <row r="1563" spans="8:15" x14ac:dyDescent="0.35">
      <c r="H1563" s="14" t="str">
        <f t="shared" si="25"/>
        <v>YesLithium_IonIn equipmentMultiple_cells</v>
      </c>
      <c r="I1563" s="3" t="s">
        <v>16</v>
      </c>
      <c r="J1563" s="2" t="s">
        <v>79</v>
      </c>
      <c r="K1563" s="3" t="s">
        <v>35</v>
      </c>
      <c r="L1563" s="3" t="s">
        <v>82</v>
      </c>
      <c r="M1563" s="3"/>
      <c r="N1563" s="6"/>
      <c r="O1563" s="11" t="s">
        <v>105</v>
      </c>
    </row>
    <row r="1564" spans="8:15" x14ac:dyDescent="0.35">
      <c r="H1564" s="14" t="str">
        <f t="shared" si="25"/>
        <v>YesLithium_IonWith equipmentMultiple_cells</v>
      </c>
      <c r="I1564" s="3" t="s">
        <v>16</v>
      </c>
      <c r="J1564" s="2" t="s">
        <v>79</v>
      </c>
      <c r="K1564" s="3" t="s">
        <v>37</v>
      </c>
      <c r="L1564" s="3" t="s">
        <v>82</v>
      </c>
      <c r="M1564" s="3"/>
      <c r="N1564" s="6"/>
      <c r="O1564" s="11" t="s">
        <v>105</v>
      </c>
    </row>
    <row r="1565" spans="8:15" x14ac:dyDescent="0.35">
      <c r="H1565" s="14" t="str">
        <f t="shared" si="25"/>
        <v>YesLithium_IonStandaloneMultiple_cells</v>
      </c>
      <c r="I1565" s="3" t="s">
        <v>16</v>
      </c>
      <c r="J1565" s="2" t="s">
        <v>79</v>
      </c>
      <c r="K1565" s="3" t="s">
        <v>9</v>
      </c>
      <c r="L1565" s="3" t="s">
        <v>82</v>
      </c>
      <c r="M1565" s="3"/>
      <c r="N1565" s="6"/>
      <c r="O1565" s="11" t="s">
        <v>105</v>
      </c>
    </row>
    <row r="1566" spans="8:15" x14ac:dyDescent="0.35">
      <c r="H1566" s="14" t="str">
        <f t="shared" si="25"/>
        <v>YesLithium_PolymerIn equipmentMultiple_cells</v>
      </c>
      <c r="I1566" s="3" t="s">
        <v>16</v>
      </c>
      <c r="J1566" s="2" t="s">
        <v>85</v>
      </c>
      <c r="K1566" s="3" t="s">
        <v>35</v>
      </c>
      <c r="L1566" s="3" t="s">
        <v>82</v>
      </c>
      <c r="M1566" s="3"/>
      <c r="N1566" s="6"/>
      <c r="O1566" s="11" t="s">
        <v>105</v>
      </c>
    </row>
    <row r="1567" spans="8:15" x14ac:dyDescent="0.35">
      <c r="H1567" s="14" t="str">
        <f t="shared" si="25"/>
        <v>YesLithium_PolymerWith equipmentMultiple_cells</v>
      </c>
      <c r="I1567" s="3" t="s">
        <v>16</v>
      </c>
      <c r="J1567" s="2" t="s">
        <v>85</v>
      </c>
      <c r="K1567" s="3" t="s">
        <v>37</v>
      </c>
      <c r="L1567" s="3" t="s">
        <v>82</v>
      </c>
      <c r="M1567" s="3"/>
      <c r="N1567" s="6"/>
      <c r="O1567" s="11" t="s">
        <v>105</v>
      </c>
    </row>
    <row r="1568" spans="8:15" x14ac:dyDescent="0.35">
      <c r="H1568" s="14" t="str">
        <f t="shared" si="25"/>
        <v>YesLithium_PolymerStandaloneMultiple_cells</v>
      </c>
      <c r="I1568" s="3" t="s">
        <v>16</v>
      </c>
      <c r="J1568" s="2" t="s">
        <v>85</v>
      </c>
      <c r="K1568" s="3" t="s">
        <v>9</v>
      </c>
      <c r="L1568" s="3" t="s">
        <v>82</v>
      </c>
      <c r="M1568" s="3"/>
      <c r="N1568" s="6"/>
      <c r="O1568" s="11" t="s">
        <v>105</v>
      </c>
    </row>
    <row r="1569" spans="8:15" x14ac:dyDescent="0.35">
      <c r="H1569" s="14" t="str">
        <f t="shared" si="25"/>
        <v>YesLithium_cobalt_oxideIn equipmentMultiple_cells</v>
      </c>
      <c r="I1569" s="3" t="s">
        <v>16</v>
      </c>
      <c r="J1569" s="2" t="s">
        <v>84</v>
      </c>
      <c r="K1569" s="3" t="s">
        <v>35</v>
      </c>
      <c r="L1569" s="3" t="s">
        <v>82</v>
      </c>
      <c r="M1569" s="3"/>
      <c r="N1569" s="6"/>
      <c r="O1569" s="11" t="s">
        <v>105</v>
      </c>
    </row>
    <row r="1570" spans="8:15" x14ac:dyDescent="0.35">
      <c r="H1570" s="14" t="str">
        <f t="shared" si="25"/>
        <v>YesLithium_cobalt_oxideWith equipmentMultiple_cells</v>
      </c>
      <c r="I1570" s="3" t="s">
        <v>16</v>
      </c>
      <c r="J1570" s="2" t="s">
        <v>84</v>
      </c>
      <c r="K1570" s="3" t="s">
        <v>37</v>
      </c>
      <c r="L1570" s="3" t="s">
        <v>82</v>
      </c>
      <c r="M1570" s="3"/>
      <c r="N1570" s="6"/>
      <c r="O1570" s="11" t="s">
        <v>105</v>
      </c>
    </row>
    <row r="1571" spans="8:15" x14ac:dyDescent="0.35">
      <c r="H1571" s="14" t="str">
        <f t="shared" si="25"/>
        <v>YesLithium_cobalt_oxideStandaloneMultiple_cells</v>
      </c>
      <c r="I1571" s="3" t="s">
        <v>16</v>
      </c>
      <c r="J1571" s="2" t="s">
        <v>84</v>
      </c>
      <c r="K1571" s="3" t="s">
        <v>9</v>
      </c>
      <c r="L1571" s="3" t="s">
        <v>82</v>
      </c>
      <c r="M1571" s="3"/>
      <c r="N1571" s="6"/>
      <c r="O1571" s="11" t="s">
        <v>105</v>
      </c>
    </row>
    <row r="1572" spans="8:15" ht="29" x14ac:dyDescent="0.35">
      <c r="H1572" s="14" t="str">
        <f t="shared" si="25"/>
        <v>YesLithium_nickel_manganese_cobalt_oxideIn equipmentMultiple_cells</v>
      </c>
      <c r="I1572" s="3" t="s">
        <v>16</v>
      </c>
      <c r="J1572" s="2" t="s">
        <v>87</v>
      </c>
      <c r="K1572" s="3" t="s">
        <v>35</v>
      </c>
      <c r="L1572" s="3" t="s">
        <v>82</v>
      </c>
      <c r="M1572" s="3"/>
      <c r="N1572" s="6"/>
      <c r="O1572" s="11" t="s">
        <v>105</v>
      </c>
    </row>
    <row r="1573" spans="8:15" ht="29" x14ac:dyDescent="0.35">
      <c r="H1573" s="14" t="str">
        <f t="shared" si="25"/>
        <v>YesLithium_nickel_manganese_cobalt_oxideWith equipmentMultiple_cells</v>
      </c>
      <c r="I1573" s="3" t="s">
        <v>16</v>
      </c>
      <c r="J1573" s="2" t="s">
        <v>87</v>
      </c>
      <c r="K1573" s="3" t="s">
        <v>37</v>
      </c>
      <c r="L1573" s="3" t="s">
        <v>82</v>
      </c>
      <c r="M1573" s="3"/>
      <c r="N1573" s="6"/>
      <c r="O1573" s="11" t="s">
        <v>105</v>
      </c>
    </row>
    <row r="1574" spans="8:15" ht="29" x14ac:dyDescent="0.35">
      <c r="H1574" s="14" t="str">
        <f t="shared" si="25"/>
        <v>YesLithium_nickel_manganese_cobalt_oxideStandaloneMultiple_cells</v>
      </c>
      <c r="I1574" s="3" t="s">
        <v>16</v>
      </c>
      <c r="J1574" s="2" t="s">
        <v>87</v>
      </c>
      <c r="K1574" s="3" t="s">
        <v>9</v>
      </c>
      <c r="L1574" s="3" t="s">
        <v>82</v>
      </c>
      <c r="M1574" s="3"/>
      <c r="N1574" s="6"/>
      <c r="O1574" s="11" t="s">
        <v>105</v>
      </c>
    </row>
    <row r="1575" spans="8:15" x14ac:dyDescent="0.35">
      <c r="H1575" s="14" t="str">
        <f t="shared" si="25"/>
        <v>YesLithium_iron_phosphateIn equipmentMultiple_cells</v>
      </c>
      <c r="I1575" s="3" t="s">
        <v>16</v>
      </c>
      <c r="J1575" s="2" t="s">
        <v>86</v>
      </c>
      <c r="K1575" s="3" t="s">
        <v>35</v>
      </c>
      <c r="L1575" s="3" t="s">
        <v>82</v>
      </c>
      <c r="M1575" s="3"/>
      <c r="N1575" s="6"/>
      <c r="O1575" s="11" t="s">
        <v>105</v>
      </c>
    </row>
    <row r="1576" spans="8:15" x14ac:dyDescent="0.35">
      <c r="H1576" s="14" t="str">
        <f t="shared" si="25"/>
        <v>YesLithium_iron_phosphateWith equipmentMultiple_cells</v>
      </c>
      <c r="I1576" s="3" t="s">
        <v>16</v>
      </c>
      <c r="J1576" s="2" t="s">
        <v>86</v>
      </c>
      <c r="K1576" s="3" t="s">
        <v>37</v>
      </c>
      <c r="L1576" s="3" t="s">
        <v>82</v>
      </c>
      <c r="M1576" s="3"/>
      <c r="N1576" s="6"/>
      <c r="O1576" s="11" t="s">
        <v>105</v>
      </c>
    </row>
    <row r="1577" spans="8:15" x14ac:dyDescent="0.35">
      <c r="H1577" s="14" t="str">
        <f t="shared" si="25"/>
        <v>YesLithium_iron_phosphateStandaloneMultiple_cells</v>
      </c>
      <c r="I1577" s="3" t="s">
        <v>16</v>
      </c>
      <c r="J1577" s="2" t="s">
        <v>86</v>
      </c>
      <c r="K1577" s="3" t="s">
        <v>9</v>
      </c>
      <c r="L1577" s="3" t="s">
        <v>82</v>
      </c>
      <c r="M1577" s="3"/>
      <c r="N1577" s="6"/>
      <c r="O1577" s="11" t="s">
        <v>105</v>
      </c>
    </row>
    <row r="1578" spans="8:15" x14ac:dyDescent="0.35">
      <c r="H1578" s="14" t="str">
        <f t="shared" si="25"/>
        <v>YesLithium_titanateIn equipmentMultiple_cells</v>
      </c>
      <c r="I1578" s="3" t="s">
        <v>16</v>
      </c>
      <c r="J1578" s="2" t="s">
        <v>88</v>
      </c>
      <c r="K1578" s="3" t="s">
        <v>35</v>
      </c>
      <c r="L1578" s="3" t="s">
        <v>82</v>
      </c>
      <c r="M1578" s="3"/>
      <c r="N1578" s="6"/>
      <c r="O1578" s="11" t="s">
        <v>105</v>
      </c>
    </row>
    <row r="1579" spans="8:15" x14ac:dyDescent="0.35">
      <c r="H1579" s="14" t="str">
        <f t="shared" si="25"/>
        <v>YesLithium_titanateWith equipmentMultiple_cells</v>
      </c>
      <c r="I1579" s="3" t="s">
        <v>16</v>
      </c>
      <c r="J1579" s="2" t="s">
        <v>88</v>
      </c>
      <c r="K1579" s="3" t="s">
        <v>37</v>
      </c>
      <c r="L1579" s="3" t="s">
        <v>82</v>
      </c>
      <c r="M1579" s="3"/>
      <c r="N1579" s="6"/>
      <c r="O1579" s="11" t="s">
        <v>105</v>
      </c>
    </row>
    <row r="1580" spans="8:15" x14ac:dyDescent="0.35">
      <c r="H1580" s="14" t="str">
        <f t="shared" si="25"/>
        <v>YesLithium_titanateStandaloneMultiple_cells</v>
      </c>
      <c r="I1580" s="3" t="s">
        <v>16</v>
      </c>
      <c r="J1580" s="2" t="s">
        <v>88</v>
      </c>
      <c r="K1580" s="3" t="s">
        <v>9</v>
      </c>
      <c r="L1580" s="3" t="s">
        <v>82</v>
      </c>
      <c r="M1580" s="3"/>
      <c r="N1580" s="6"/>
      <c r="O1580" s="11" t="s">
        <v>105</v>
      </c>
    </row>
    <row r="1581" spans="8:15" x14ac:dyDescent="0.35">
      <c r="H1581" s="14" t="str">
        <f t="shared" si="25"/>
        <v>Yes_18650_In equipmentMultiple_cells</v>
      </c>
      <c r="I1581" s="3" t="s">
        <v>16</v>
      </c>
      <c r="J1581" s="3" t="s">
        <v>78</v>
      </c>
      <c r="K1581" s="3" t="s">
        <v>35</v>
      </c>
      <c r="L1581" s="3" t="s">
        <v>82</v>
      </c>
      <c r="M1581" s="3"/>
      <c r="N1581" s="6"/>
      <c r="O1581" s="11" t="s">
        <v>105</v>
      </c>
    </row>
    <row r="1582" spans="8:15" x14ac:dyDescent="0.35">
      <c r="H1582" s="14" t="str">
        <f t="shared" si="25"/>
        <v>Yes_18650_With equipmentMultiple_cells</v>
      </c>
      <c r="I1582" s="3" t="s">
        <v>16</v>
      </c>
      <c r="J1582" s="3" t="s">
        <v>78</v>
      </c>
      <c r="K1582" s="3" t="s">
        <v>37</v>
      </c>
      <c r="L1582" s="3" t="s">
        <v>82</v>
      </c>
      <c r="M1582" s="3"/>
      <c r="N1582" s="6"/>
      <c r="O1582" s="11" t="s">
        <v>105</v>
      </c>
    </row>
    <row r="1583" spans="8:15" x14ac:dyDescent="0.35">
      <c r="H1583" s="14" t="str">
        <f t="shared" si="25"/>
        <v>Yes_18650_StandaloneMultiple_cells</v>
      </c>
      <c r="I1583" s="3" t="s">
        <v>16</v>
      </c>
      <c r="J1583" s="3" t="s">
        <v>78</v>
      </c>
      <c r="K1583" s="3" t="s">
        <v>9</v>
      </c>
      <c r="L1583" s="3" t="s">
        <v>82</v>
      </c>
      <c r="M1583" s="3"/>
      <c r="N1583" s="6"/>
      <c r="O1583" s="11" t="s">
        <v>105</v>
      </c>
    </row>
    <row r="1584" spans="8:15" x14ac:dyDescent="0.35">
      <c r="H1584" s="14" t="str">
        <f t="shared" si="25"/>
        <v>YesLithium_IonIn equipmentMultiple_cells</v>
      </c>
      <c r="I1584" s="3" t="s">
        <v>16</v>
      </c>
      <c r="J1584" s="2" t="s">
        <v>79</v>
      </c>
      <c r="K1584" s="3" t="s">
        <v>35</v>
      </c>
      <c r="L1584" s="3" t="s">
        <v>82</v>
      </c>
      <c r="M1584" s="3"/>
      <c r="N1584" s="6"/>
      <c r="O1584" s="11" t="s">
        <v>105</v>
      </c>
    </row>
    <row r="1585" spans="8:15" x14ac:dyDescent="0.35">
      <c r="H1585" s="14" t="str">
        <f t="shared" si="25"/>
        <v>YesLithium_IonWith equipmentMultiple_cells</v>
      </c>
      <c r="I1585" s="3" t="s">
        <v>16</v>
      </c>
      <c r="J1585" s="2" t="s">
        <v>79</v>
      </c>
      <c r="K1585" s="3" t="s">
        <v>37</v>
      </c>
      <c r="L1585" s="3" t="s">
        <v>82</v>
      </c>
      <c r="M1585" s="3"/>
      <c r="N1585" s="6"/>
      <c r="O1585" s="11" t="s">
        <v>105</v>
      </c>
    </row>
    <row r="1586" spans="8:15" x14ac:dyDescent="0.35">
      <c r="H1586" s="14" t="str">
        <f t="shared" si="25"/>
        <v>YesLithium_IonStandaloneMultiple_cells</v>
      </c>
      <c r="I1586" s="3" t="s">
        <v>16</v>
      </c>
      <c r="J1586" s="2" t="s">
        <v>79</v>
      </c>
      <c r="K1586" s="3" t="s">
        <v>9</v>
      </c>
      <c r="L1586" s="3" t="s">
        <v>82</v>
      </c>
      <c r="M1586" s="3"/>
      <c r="N1586" s="6"/>
      <c r="O1586" s="11" t="s">
        <v>105</v>
      </c>
    </row>
    <row r="1587" spans="8:15" x14ac:dyDescent="0.35">
      <c r="H1587" s="14" t="str">
        <f t="shared" si="25"/>
        <v>YesLithium_PolymerIn equipmentMultiple_cells</v>
      </c>
      <c r="I1587" s="3" t="s">
        <v>16</v>
      </c>
      <c r="J1587" s="2" t="s">
        <v>85</v>
      </c>
      <c r="K1587" s="3" t="s">
        <v>35</v>
      </c>
      <c r="L1587" s="3" t="s">
        <v>82</v>
      </c>
      <c r="M1587" s="3"/>
      <c r="N1587" s="6"/>
      <c r="O1587" s="11" t="s">
        <v>105</v>
      </c>
    </row>
    <row r="1588" spans="8:15" x14ac:dyDescent="0.35">
      <c r="H1588" s="14" t="str">
        <f t="shared" si="25"/>
        <v>YesLithium_PolymerWith equipmentMultiple_cells</v>
      </c>
      <c r="I1588" s="3" t="s">
        <v>16</v>
      </c>
      <c r="J1588" s="2" t="s">
        <v>85</v>
      </c>
      <c r="K1588" s="3" t="s">
        <v>37</v>
      </c>
      <c r="L1588" s="3" t="s">
        <v>82</v>
      </c>
      <c r="M1588" s="3"/>
      <c r="N1588" s="6"/>
      <c r="O1588" s="11" t="s">
        <v>105</v>
      </c>
    </row>
    <row r="1589" spans="8:15" x14ac:dyDescent="0.35">
      <c r="H1589" s="14" t="str">
        <f t="shared" si="25"/>
        <v>YesLithium_PolymerStandaloneMultiple_cells</v>
      </c>
      <c r="I1589" s="3" t="s">
        <v>16</v>
      </c>
      <c r="J1589" s="2" t="s">
        <v>85</v>
      </c>
      <c r="K1589" s="3" t="s">
        <v>9</v>
      </c>
      <c r="L1589" s="3" t="s">
        <v>82</v>
      </c>
      <c r="M1589" s="3"/>
      <c r="N1589" s="6"/>
      <c r="O1589" s="11" t="s">
        <v>105</v>
      </c>
    </row>
    <row r="1590" spans="8:15" x14ac:dyDescent="0.35">
      <c r="H1590" s="14" t="str">
        <f t="shared" si="25"/>
        <v>YesLithium_cobalt_oxideIn equipmentMultiple_cells</v>
      </c>
      <c r="I1590" s="3" t="s">
        <v>16</v>
      </c>
      <c r="J1590" s="2" t="s">
        <v>84</v>
      </c>
      <c r="K1590" s="3" t="s">
        <v>35</v>
      </c>
      <c r="L1590" s="3" t="s">
        <v>82</v>
      </c>
      <c r="M1590" s="3"/>
      <c r="N1590" s="6"/>
      <c r="O1590" s="11" t="s">
        <v>105</v>
      </c>
    </row>
    <row r="1591" spans="8:15" x14ac:dyDescent="0.35">
      <c r="H1591" s="14" t="str">
        <f t="shared" si="25"/>
        <v>YesLithium_cobalt_oxideWith equipmentMultiple_cells</v>
      </c>
      <c r="I1591" s="3" t="s">
        <v>16</v>
      </c>
      <c r="J1591" s="2" t="s">
        <v>84</v>
      </c>
      <c r="K1591" s="3" t="s">
        <v>37</v>
      </c>
      <c r="L1591" s="3" t="s">
        <v>82</v>
      </c>
      <c r="M1591" s="3"/>
      <c r="N1591" s="6"/>
      <c r="O1591" s="11" t="s">
        <v>105</v>
      </c>
    </row>
    <row r="1592" spans="8:15" x14ac:dyDescent="0.35">
      <c r="H1592" s="14" t="str">
        <f t="shared" si="25"/>
        <v>YesLithium_cobalt_oxideStandaloneMultiple_cells</v>
      </c>
      <c r="I1592" s="3" t="s">
        <v>16</v>
      </c>
      <c r="J1592" s="2" t="s">
        <v>84</v>
      </c>
      <c r="K1592" s="3" t="s">
        <v>9</v>
      </c>
      <c r="L1592" s="3" t="s">
        <v>82</v>
      </c>
      <c r="M1592" s="3"/>
      <c r="N1592" s="6"/>
      <c r="O1592" s="11" t="s">
        <v>105</v>
      </c>
    </row>
    <row r="1593" spans="8:15" ht="29" x14ac:dyDescent="0.35">
      <c r="H1593" s="14" t="str">
        <f t="shared" si="25"/>
        <v>YesLithium_nickel_manganese_cobalt_oxideIn equipmentMultiple_cells</v>
      </c>
      <c r="I1593" s="3" t="s">
        <v>16</v>
      </c>
      <c r="J1593" s="2" t="s">
        <v>87</v>
      </c>
      <c r="K1593" s="3" t="s">
        <v>35</v>
      </c>
      <c r="L1593" s="3" t="s">
        <v>82</v>
      </c>
      <c r="M1593" s="3"/>
      <c r="N1593" s="6"/>
      <c r="O1593" s="11" t="s">
        <v>105</v>
      </c>
    </row>
    <row r="1594" spans="8:15" ht="29" x14ac:dyDescent="0.35">
      <c r="H1594" s="14" t="str">
        <f t="shared" si="25"/>
        <v>YesLithium_nickel_manganese_cobalt_oxideWith equipmentMultiple_cells</v>
      </c>
      <c r="I1594" s="3" t="s">
        <v>16</v>
      </c>
      <c r="J1594" s="2" t="s">
        <v>87</v>
      </c>
      <c r="K1594" s="3" t="s">
        <v>37</v>
      </c>
      <c r="L1594" s="3" t="s">
        <v>82</v>
      </c>
      <c r="M1594" s="3"/>
      <c r="N1594" s="6"/>
      <c r="O1594" s="11" t="s">
        <v>105</v>
      </c>
    </row>
    <row r="1595" spans="8:15" ht="29" x14ac:dyDescent="0.35">
      <c r="H1595" s="14" t="str">
        <f t="shared" si="25"/>
        <v>YesLithium_nickel_manganese_cobalt_oxideStandaloneMultiple_cells</v>
      </c>
      <c r="I1595" s="3" t="s">
        <v>16</v>
      </c>
      <c r="J1595" s="2" t="s">
        <v>87</v>
      </c>
      <c r="K1595" s="3" t="s">
        <v>9</v>
      </c>
      <c r="L1595" s="3" t="s">
        <v>82</v>
      </c>
      <c r="M1595" s="3"/>
      <c r="N1595" s="6"/>
      <c r="O1595" s="11" t="s">
        <v>105</v>
      </c>
    </row>
    <row r="1596" spans="8:15" x14ac:dyDescent="0.35">
      <c r="H1596" s="14" t="str">
        <f t="shared" si="25"/>
        <v>YesLithium_iron_phosphateIn equipmentMultiple_cells</v>
      </c>
      <c r="I1596" s="3" t="s">
        <v>16</v>
      </c>
      <c r="J1596" s="2" t="s">
        <v>86</v>
      </c>
      <c r="K1596" s="3" t="s">
        <v>35</v>
      </c>
      <c r="L1596" s="3" t="s">
        <v>82</v>
      </c>
      <c r="M1596" s="3"/>
      <c r="N1596" s="6"/>
      <c r="O1596" s="11" t="s">
        <v>105</v>
      </c>
    </row>
    <row r="1597" spans="8:15" x14ac:dyDescent="0.35">
      <c r="H1597" s="14" t="str">
        <f t="shared" ref="H1597:H1660" si="26">I1597&amp;J1597&amp;K1597&amp;L1597&amp;M1597&amp;N1597</f>
        <v>YesLithium_iron_phosphateWith equipmentMultiple_cells</v>
      </c>
      <c r="I1597" s="3" t="s">
        <v>16</v>
      </c>
      <c r="J1597" s="2" t="s">
        <v>86</v>
      </c>
      <c r="K1597" s="3" t="s">
        <v>37</v>
      </c>
      <c r="L1597" s="3" t="s">
        <v>82</v>
      </c>
      <c r="M1597" s="3"/>
      <c r="N1597" s="6"/>
      <c r="O1597" s="11" t="s">
        <v>105</v>
      </c>
    </row>
    <row r="1598" spans="8:15" x14ac:dyDescent="0.35">
      <c r="H1598" s="14" t="str">
        <f t="shared" si="26"/>
        <v>YesLithium_iron_phosphateStandaloneMultiple_cells</v>
      </c>
      <c r="I1598" s="3" t="s">
        <v>16</v>
      </c>
      <c r="J1598" s="2" t="s">
        <v>86</v>
      </c>
      <c r="K1598" s="3" t="s">
        <v>9</v>
      </c>
      <c r="L1598" s="3" t="s">
        <v>82</v>
      </c>
      <c r="M1598" s="3"/>
      <c r="N1598" s="6"/>
      <c r="O1598" s="11" t="s">
        <v>105</v>
      </c>
    </row>
    <row r="1599" spans="8:15" x14ac:dyDescent="0.35">
      <c r="H1599" s="14" t="str">
        <f t="shared" si="26"/>
        <v>YesLithium_titanateIn equipmentMultiple_cells</v>
      </c>
      <c r="I1599" s="3" t="s">
        <v>16</v>
      </c>
      <c r="J1599" s="2" t="s">
        <v>88</v>
      </c>
      <c r="K1599" s="3" t="s">
        <v>35</v>
      </c>
      <c r="L1599" s="3" t="s">
        <v>82</v>
      </c>
      <c r="M1599" s="3"/>
      <c r="N1599" s="6"/>
      <c r="O1599" s="11" t="s">
        <v>105</v>
      </c>
    </row>
    <row r="1600" spans="8:15" x14ac:dyDescent="0.35">
      <c r="H1600" s="14" t="str">
        <f t="shared" si="26"/>
        <v>YesLithium_titanateWith equipmentMultiple_cells</v>
      </c>
      <c r="I1600" s="3" t="s">
        <v>16</v>
      </c>
      <c r="J1600" s="2" t="s">
        <v>88</v>
      </c>
      <c r="K1600" s="3" t="s">
        <v>37</v>
      </c>
      <c r="L1600" s="3" t="s">
        <v>82</v>
      </c>
      <c r="M1600" s="3"/>
      <c r="N1600" s="6"/>
      <c r="O1600" s="11" t="s">
        <v>105</v>
      </c>
    </row>
    <row r="1601" spans="8:15" x14ac:dyDescent="0.35">
      <c r="H1601" s="14" t="str">
        <f t="shared" si="26"/>
        <v>YesLithium_titanateStandaloneMultiple_cells</v>
      </c>
      <c r="I1601" s="3" t="s">
        <v>16</v>
      </c>
      <c r="J1601" s="2" t="s">
        <v>88</v>
      </c>
      <c r="K1601" s="3" t="s">
        <v>9</v>
      </c>
      <c r="L1601" s="3" t="s">
        <v>82</v>
      </c>
      <c r="M1601" s="3"/>
      <c r="N1601" s="6"/>
      <c r="O1601" s="11" t="s">
        <v>105</v>
      </c>
    </row>
    <row r="1602" spans="8:15" x14ac:dyDescent="0.35">
      <c r="H1602" s="14" t="str">
        <f t="shared" si="26"/>
        <v>Yes_18650_In equipmentMultiple_cells</v>
      </c>
      <c r="I1602" s="3" t="s">
        <v>16</v>
      </c>
      <c r="J1602" s="3" t="s">
        <v>78</v>
      </c>
      <c r="K1602" s="3" t="s">
        <v>35</v>
      </c>
      <c r="L1602" s="3" t="s">
        <v>82</v>
      </c>
      <c r="M1602" s="3"/>
      <c r="N1602" s="6"/>
      <c r="O1602" s="11" t="s">
        <v>105</v>
      </c>
    </row>
    <row r="1603" spans="8:15" x14ac:dyDescent="0.35">
      <c r="H1603" s="14" t="str">
        <f t="shared" si="26"/>
        <v>Yes_18650_With equipmentMultiple_cells</v>
      </c>
      <c r="I1603" s="3" t="s">
        <v>16</v>
      </c>
      <c r="J1603" s="3" t="s">
        <v>78</v>
      </c>
      <c r="K1603" s="3" t="s">
        <v>37</v>
      </c>
      <c r="L1603" s="3" t="s">
        <v>82</v>
      </c>
      <c r="M1603" s="3"/>
      <c r="N1603" s="6"/>
      <c r="O1603" s="11" t="s">
        <v>105</v>
      </c>
    </row>
    <row r="1604" spans="8:15" x14ac:dyDescent="0.35">
      <c r="H1604" s="14" t="str">
        <f t="shared" si="26"/>
        <v>Yes_18650_StandaloneMultiple_cells</v>
      </c>
      <c r="I1604" s="3" t="s">
        <v>16</v>
      </c>
      <c r="J1604" s="3" t="s">
        <v>78</v>
      </c>
      <c r="K1604" s="3" t="s">
        <v>9</v>
      </c>
      <c r="L1604" s="3" t="s">
        <v>82</v>
      </c>
      <c r="M1604" s="3"/>
      <c r="N1604" s="6"/>
      <c r="O1604" s="11" t="s">
        <v>105</v>
      </c>
    </row>
    <row r="1605" spans="8:15" x14ac:dyDescent="0.35">
      <c r="H1605" s="14" t="str">
        <f t="shared" si="26"/>
        <v>YesLithium_IonIn equipmentMultiple_cells</v>
      </c>
      <c r="I1605" s="3" t="s">
        <v>16</v>
      </c>
      <c r="J1605" s="2" t="s">
        <v>79</v>
      </c>
      <c r="K1605" s="3" t="s">
        <v>35</v>
      </c>
      <c r="L1605" s="3" t="s">
        <v>82</v>
      </c>
      <c r="M1605" s="3"/>
      <c r="N1605" s="6"/>
      <c r="O1605" s="11" t="s">
        <v>105</v>
      </c>
    </row>
    <row r="1606" spans="8:15" x14ac:dyDescent="0.35">
      <c r="H1606" s="14" t="str">
        <f t="shared" si="26"/>
        <v>YesLithium_IonWith equipmentMultiple_cells</v>
      </c>
      <c r="I1606" s="3" t="s">
        <v>16</v>
      </c>
      <c r="J1606" s="2" t="s">
        <v>79</v>
      </c>
      <c r="K1606" s="3" t="s">
        <v>37</v>
      </c>
      <c r="L1606" s="3" t="s">
        <v>82</v>
      </c>
      <c r="M1606" s="3"/>
      <c r="N1606" s="6"/>
      <c r="O1606" s="11" t="s">
        <v>105</v>
      </c>
    </row>
    <row r="1607" spans="8:15" x14ac:dyDescent="0.35">
      <c r="H1607" s="14" t="str">
        <f t="shared" si="26"/>
        <v>YesLithium_IonStandaloneMultiple_cells</v>
      </c>
      <c r="I1607" s="3" t="s">
        <v>16</v>
      </c>
      <c r="J1607" s="2" t="s">
        <v>79</v>
      </c>
      <c r="K1607" s="3" t="s">
        <v>9</v>
      </c>
      <c r="L1607" s="3" t="s">
        <v>82</v>
      </c>
      <c r="M1607" s="3"/>
      <c r="N1607" s="6"/>
      <c r="O1607" s="11" t="s">
        <v>105</v>
      </c>
    </row>
    <row r="1608" spans="8:15" x14ac:dyDescent="0.35">
      <c r="H1608" s="14" t="str">
        <f t="shared" si="26"/>
        <v>YesLithium_PolymerIn equipmentMultiple_cells</v>
      </c>
      <c r="I1608" s="3" t="s">
        <v>16</v>
      </c>
      <c r="J1608" s="2" t="s">
        <v>85</v>
      </c>
      <c r="K1608" s="3" t="s">
        <v>35</v>
      </c>
      <c r="L1608" s="3" t="s">
        <v>82</v>
      </c>
      <c r="M1608" s="3"/>
      <c r="N1608" s="6"/>
      <c r="O1608" s="11" t="s">
        <v>105</v>
      </c>
    </row>
    <row r="1609" spans="8:15" x14ac:dyDescent="0.35">
      <c r="H1609" s="14" t="str">
        <f t="shared" si="26"/>
        <v>YesLithium_PolymerWith equipmentMultiple_cells</v>
      </c>
      <c r="I1609" s="3" t="s">
        <v>16</v>
      </c>
      <c r="J1609" s="2" t="s">
        <v>85</v>
      </c>
      <c r="K1609" s="3" t="s">
        <v>37</v>
      </c>
      <c r="L1609" s="3" t="s">
        <v>82</v>
      </c>
      <c r="M1609" s="3"/>
      <c r="N1609" s="6"/>
      <c r="O1609" s="11" t="s">
        <v>105</v>
      </c>
    </row>
    <row r="1610" spans="8:15" x14ac:dyDescent="0.35">
      <c r="H1610" s="14" t="str">
        <f t="shared" si="26"/>
        <v>YesLithium_PolymerStandaloneMultiple_cells</v>
      </c>
      <c r="I1610" s="3" t="s">
        <v>16</v>
      </c>
      <c r="J1610" s="2" t="s">
        <v>85</v>
      </c>
      <c r="K1610" s="3" t="s">
        <v>9</v>
      </c>
      <c r="L1610" s="3" t="s">
        <v>82</v>
      </c>
      <c r="M1610" s="3"/>
      <c r="N1610" s="6"/>
      <c r="O1610" s="11" t="s">
        <v>105</v>
      </c>
    </row>
    <row r="1611" spans="8:15" x14ac:dyDescent="0.35">
      <c r="H1611" s="14" t="str">
        <f t="shared" si="26"/>
        <v>YesLithium_cobalt_oxideIn equipmentMultiple_cells</v>
      </c>
      <c r="I1611" s="3" t="s">
        <v>16</v>
      </c>
      <c r="J1611" s="2" t="s">
        <v>84</v>
      </c>
      <c r="K1611" s="3" t="s">
        <v>35</v>
      </c>
      <c r="L1611" s="3" t="s">
        <v>82</v>
      </c>
      <c r="M1611" s="3"/>
      <c r="N1611" s="6"/>
      <c r="O1611" s="11" t="s">
        <v>105</v>
      </c>
    </row>
    <row r="1612" spans="8:15" x14ac:dyDescent="0.35">
      <c r="H1612" s="14" t="str">
        <f t="shared" si="26"/>
        <v>YesLithium_cobalt_oxideWith equipmentMultiple_cells</v>
      </c>
      <c r="I1612" s="3" t="s">
        <v>16</v>
      </c>
      <c r="J1612" s="2" t="s">
        <v>84</v>
      </c>
      <c r="K1612" s="3" t="s">
        <v>37</v>
      </c>
      <c r="L1612" s="3" t="s">
        <v>82</v>
      </c>
      <c r="M1612" s="3"/>
      <c r="N1612" s="6"/>
      <c r="O1612" s="11" t="s">
        <v>105</v>
      </c>
    </row>
    <row r="1613" spans="8:15" x14ac:dyDescent="0.35">
      <c r="H1613" s="14" t="str">
        <f t="shared" si="26"/>
        <v>YesLithium_cobalt_oxideStandaloneMultiple_cells</v>
      </c>
      <c r="I1613" s="3" t="s">
        <v>16</v>
      </c>
      <c r="J1613" s="2" t="s">
        <v>84</v>
      </c>
      <c r="K1613" s="3" t="s">
        <v>9</v>
      </c>
      <c r="L1613" s="3" t="s">
        <v>82</v>
      </c>
      <c r="M1613" s="3"/>
      <c r="N1613" s="6"/>
      <c r="O1613" s="11" t="s">
        <v>105</v>
      </c>
    </row>
    <row r="1614" spans="8:15" ht="29" x14ac:dyDescent="0.35">
      <c r="H1614" s="14" t="str">
        <f t="shared" si="26"/>
        <v>YesLithium_nickel_manganese_cobalt_oxideIn equipmentMultiple_cells</v>
      </c>
      <c r="I1614" s="3" t="s">
        <v>16</v>
      </c>
      <c r="J1614" s="2" t="s">
        <v>87</v>
      </c>
      <c r="K1614" s="3" t="s">
        <v>35</v>
      </c>
      <c r="L1614" s="3" t="s">
        <v>82</v>
      </c>
      <c r="M1614" s="3"/>
      <c r="N1614" s="6"/>
      <c r="O1614" s="11" t="s">
        <v>105</v>
      </c>
    </row>
    <row r="1615" spans="8:15" ht="29" x14ac:dyDescent="0.35">
      <c r="H1615" s="14" t="str">
        <f t="shared" si="26"/>
        <v>YesLithium_nickel_manganese_cobalt_oxideWith equipmentMultiple_cells</v>
      </c>
      <c r="I1615" s="3" t="s">
        <v>16</v>
      </c>
      <c r="J1615" s="2" t="s">
        <v>87</v>
      </c>
      <c r="K1615" s="3" t="s">
        <v>37</v>
      </c>
      <c r="L1615" s="3" t="s">
        <v>82</v>
      </c>
      <c r="M1615" s="3"/>
      <c r="N1615" s="6"/>
      <c r="O1615" s="11" t="s">
        <v>105</v>
      </c>
    </row>
    <row r="1616" spans="8:15" ht="29" x14ac:dyDescent="0.35">
      <c r="H1616" s="14" t="str">
        <f t="shared" si="26"/>
        <v>YesLithium_nickel_manganese_cobalt_oxideStandaloneMultiple_cells</v>
      </c>
      <c r="I1616" s="3" t="s">
        <v>16</v>
      </c>
      <c r="J1616" s="2" t="s">
        <v>87</v>
      </c>
      <c r="K1616" s="3" t="s">
        <v>9</v>
      </c>
      <c r="L1616" s="3" t="s">
        <v>82</v>
      </c>
      <c r="M1616" s="3"/>
      <c r="N1616" s="6"/>
      <c r="O1616" s="11" t="s">
        <v>105</v>
      </c>
    </row>
    <row r="1617" spans="8:15" x14ac:dyDescent="0.35">
      <c r="H1617" s="14" t="str">
        <f t="shared" si="26"/>
        <v>YesLithium_iron_phosphateIn equipmentMultiple_cells</v>
      </c>
      <c r="I1617" s="3" t="s">
        <v>16</v>
      </c>
      <c r="J1617" s="2" t="s">
        <v>86</v>
      </c>
      <c r="K1617" s="3" t="s">
        <v>35</v>
      </c>
      <c r="L1617" s="3" t="s">
        <v>82</v>
      </c>
      <c r="M1617" s="3"/>
      <c r="N1617" s="6"/>
      <c r="O1617" s="11" t="s">
        <v>105</v>
      </c>
    </row>
    <row r="1618" spans="8:15" x14ac:dyDescent="0.35">
      <c r="H1618" s="14" t="str">
        <f t="shared" si="26"/>
        <v>YesLithium_iron_phosphateWith equipmentMultiple_cells</v>
      </c>
      <c r="I1618" s="3" t="s">
        <v>16</v>
      </c>
      <c r="J1618" s="2" t="s">
        <v>86</v>
      </c>
      <c r="K1618" s="3" t="s">
        <v>37</v>
      </c>
      <c r="L1618" s="3" t="s">
        <v>82</v>
      </c>
      <c r="M1618" s="3"/>
      <c r="N1618" s="6"/>
      <c r="O1618" s="11" t="s">
        <v>105</v>
      </c>
    </row>
    <row r="1619" spans="8:15" x14ac:dyDescent="0.35">
      <c r="H1619" s="14" t="str">
        <f t="shared" si="26"/>
        <v>YesLithium_iron_phosphateStandaloneMultiple_cells</v>
      </c>
      <c r="I1619" s="3" t="s">
        <v>16</v>
      </c>
      <c r="J1619" s="2" t="s">
        <v>86</v>
      </c>
      <c r="K1619" s="3" t="s">
        <v>9</v>
      </c>
      <c r="L1619" s="3" t="s">
        <v>82</v>
      </c>
      <c r="M1619" s="3"/>
      <c r="N1619" s="6"/>
      <c r="O1619" s="11" t="s">
        <v>105</v>
      </c>
    </row>
    <row r="1620" spans="8:15" x14ac:dyDescent="0.35">
      <c r="H1620" s="14" t="str">
        <f t="shared" si="26"/>
        <v>YesLithium_titanateIn equipmentMultiple_cells</v>
      </c>
      <c r="I1620" s="3" t="s">
        <v>16</v>
      </c>
      <c r="J1620" s="2" t="s">
        <v>88</v>
      </c>
      <c r="K1620" s="3" t="s">
        <v>35</v>
      </c>
      <c r="L1620" s="3" t="s">
        <v>82</v>
      </c>
      <c r="M1620" s="3"/>
      <c r="N1620" s="6"/>
      <c r="O1620" s="11" t="s">
        <v>105</v>
      </c>
    </row>
    <row r="1621" spans="8:15" x14ac:dyDescent="0.35">
      <c r="H1621" s="14" t="str">
        <f t="shared" si="26"/>
        <v>YesLithium_titanateWith equipmentMultiple_cells</v>
      </c>
      <c r="I1621" s="3" t="s">
        <v>16</v>
      </c>
      <c r="J1621" s="2" t="s">
        <v>88</v>
      </c>
      <c r="K1621" s="3" t="s">
        <v>37</v>
      </c>
      <c r="L1621" s="3" t="s">
        <v>82</v>
      </c>
      <c r="M1621" s="3"/>
      <c r="N1621" s="6"/>
      <c r="O1621" s="11" t="s">
        <v>105</v>
      </c>
    </row>
    <row r="1622" spans="8:15" x14ac:dyDescent="0.35">
      <c r="H1622" s="14" t="str">
        <f t="shared" si="26"/>
        <v>YesLithium_titanateStandaloneMultiple_cells</v>
      </c>
      <c r="I1622" s="3" t="s">
        <v>16</v>
      </c>
      <c r="J1622" s="2" t="s">
        <v>88</v>
      </c>
      <c r="K1622" s="3" t="s">
        <v>9</v>
      </c>
      <c r="L1622" s="3" t="s">
        <v>82</v>
      </c>
      <c r="M1622" s="3"/>
      <c r="N1622" s="6"/>
      <c r="O1622" s="11" t="s">
        <v>105</v>
      </c>
    </row>
    <row r="1623" spans="8:15" x14ac:dyDescent="0.35">
      <c r="H1623" s="14" t="str">
        <f t="shared" si="26"/>
        <v>Yes_18650_In equipmentMultiple_cells</v>
      </c>
      <c r="I1623" s="3" t="s">
        <v>16</v>
      </c>
      <c r="J1623" s="3" t="s">
        <v>78</v>
      </c>
      <c r="K1623" s="3" t="s">
        <v>35</v>
      </c>
      <c r="L1623" s="3" t="s">
        <v>82</v>
      </c>
      <c r="M1623" s="3"/>
      <c r="N1623" s="6"/>
      <c r="O1623" s="11" t="s">
        <v>105</v>
      </c>
    </row>
    <row r="1624" spans="8:15" x14ac:dyDescent="0.35">
      <c r="H1624" s="14" t="str">
        <f t="shared" si="26"/>
        <v>Yes_18650_With equipmentMultiple_cells</v>
      </c>
      <c r="I1624" s="3" t="s">
        <v>16</v>
      </c>
      <c r="J1624" s="3" t="s">
        <v>78</v>
      </c>
      <c r="K1624" s="3" t="s">
        <v>37</v>
      </c>
      <c r="L1624" s="3" t="s">
        <v>82</v>
      </c>
      <c r="M1624" s="3"/>
      <c r="N1624" s="6"/>
      <c r="O1624" s="11" t="s">
        <v>105</v>
      </c>
    </row>
    <row r="1625" spans="8:15" x14ac:dyDescent="0.35">
      <c r="H1625" s="14" t="str">
        <f t="shared" si="26"/>
        <v>Yes_18650_StandaloneMultiple_cells</v>
      </c>
      <c r="I1625" s="3" t="s">
        <v>16</v>
      </c>
      <c r="J1625" s="3" t="s">
        <v>78</v>
      </c>
      <c r="K1625" s="3" t="s">
        <v>9</v>
      </c>
      <c r="L1625" s="3" t="s">
        <v>82</v>
      </c>
      <c r="M1625" s="3"/>
      <c r="N1625" s="6"/>
      <c r="O1625" s="11" t="s">
        <v>105</v>
      </c>
    </row>
    <row r="1626" spans="8:15" x14ac:dyDescent="0.35">
      <c r="H1626" s="14" t="str">
        <f t="shared" si="26"/>
        <v>YesLithium_IonIn equipmentMultiple_cells</v>
      </c>
      <c r="I1626" s="3" t="s">
        <v>16</v>
      </c>
      <c r="J1626" s="2" t="s">
        <v>79</v>
      </c>
      <c r="K1626" s="3" t="s">
        <v>35</v>
      </c>
      <c r="L1626" s="3" t="s">
        <v>82</v>
      </c>
      <c r="M1626" s="3"/>
      <c r="N1626" s="6"/>
      <c r="O1626" s="11" t="s">
        <v>105</v>
      </c>
    </row>
    <row r="1627" spans="8:15" x14ac:dyDescent="0.35">
      <c r="H1627" s="14" t="str">
        <f t="shared" si="26"/>
        <v>YesLithium_IonWith equipmentMultiple_cells</v>
      </c>
      <c r="I1627" s="3" t="s">
        <v>16</v>
      </c>
      <c r="J1627" s="2" t="s">
        <v>79</v>
      </c>
      <c r="K1627" s="3" t="s">
        <v>37</v>
      </c>
      <c r="L1627" s="3" t="s">
        <v>82</v>
      </c>
      <c r="M1627" s="3"/>
      <c r="N1627" s="6"/>
      <c r="O1627" s="11" t="s">
        <v>105</v>
      </c>
    </row>
    <row r="1628" spans="8:15" x14ac:dyDescent="0.35">
      <c r="H1628" s="14" t="str">
        <f t="shared" si="26"/>
        <v>YesLithium_IonStandaloneMultiple_cells</v>
      </c>
      <c r="I1628" s="3" t="s">
        <v>16</v>
      </c>
      <c r="J1628" s="2" t="s">
        <v>79</v>
      </c>
      <c r="K1628" s="3" t="s">
        <v>9</v>
      </c>
      <c r="L1628" s="3" t="s">
        <v>82</v>
      </c>
      <c r="M1628" s="3"/>
      <c r="N1628" s="6"/>
      <c r="O1628" s="11" t="s">
        <v>105</v>
      </c>
    </row>
    <row r="1629" spans="8:15" x14ac:dyDescent="0.35">
      <c r="H1629" s="14" t="str">
        <f t="shared" si="26"/>
        <v>YesLithium_PolymerIn equipmentMultiple_cells</v>
      </c>
      <c r="I1629" s="3" t="s">
        <v>16</v>
      </c>
      <c r="J1629" s="2" t="s">
        <v>85</v>
      </c>
      <c r="K1629" s="3" t="s">
        <v>35</v>
      </c>
      <c r="L1629" s="3" t="s">
        <v>82</v>
      </c>
      <c r="M1629" s="3"/>
      <c r="N1629" s="6"/>
      <c r="O1629" s="11" t="s">
        <v>105</v>
      </c>
    </row>
    <row r="1630" spans="8:15" x14ac:dyDescent="0.35">
      <c r="H1630" s="14" t="str">
        <f t="shared" si="26"/>
        <v>YesLithium_PolymerWith equipmentMultiple_cells</v>
      </c>
      <c r="I1630" s="3" t="s">
        <v>16</v>
      </c>
      <c r="J1630" s="2" t="s">
        <v>85</v>
      </c>
      <c r="K1630" s="3" t="s">
        <v>37</v>
      </c>
      <c r="L1630" s="3" t="s">
        <v>82</v>
      </c>
      <c r="M1630" s="3"/>
      <c r="N1630" s="6"/>
      <c r="O1630" s="11" t="s">
        <v>105</v>
      </c>
    </row>
    <row r="1631" spans="8:15" x14ac:dyDescent="0.35">
      <c r="H1631" s="14" t="str">
        <f t="shared" si="26"/>
        <v>YesLithium_PolymerStandaloneMultiple_cells</v>
      </c>
      <c r="I1631" s="3" t="s">
        <v>16</v>
      </c>
      <c r="J1631" s="2" t="s">
        <v>85</v>
      </c>
      <c r="K1631" s="3" t="s">
        <v>9</v>
      </c>
      <c r="L1631" s="3" t="s">
        <v>82</v>
      </c>
      <c r="M1631" s="3"/>
      <c r="N1631" s="6"/>
      <c r="O1631" s="11" t="s">
        <v>105</v>
      </c>
    </row>
    <row r="1632" spans="8:15" x14ac:dyDescent="0.35">
      <c r="H1632" s="14" t="str">
        <f t="shared" si="26"/>
        <v>YesLithium_cobalt_oxideIn equipmentMultiple_cells</v>
      </c>
      <c r="I1632" s="3" t="s">
        <v>16</v>
      </c>
      <c r="J1632" s="2" t="s">
        <v>84</v>
      </c>
      <c r="K1632" s="3" t="s">
        <v>35</v>
      </c>
      <c r="L1632" s="3" t="s">
        <v>82</v>
      </c>
      <c r="M1632" s="3"/>
      <c r="N1632" s="6"/>
      <c r="O1632" s="11" t="s">
        <v>105</v>
      </c>
    </row>
    <row r="1633" spans="8:15" x14ac:dyDescent="0.35">
      <c r="H1633" s="14" t="str">
        <f t="shared" si="26"/>
        <v>YesLithium_cobalt_oxideWith equipmentMultiple_cells</v>
      </c>
      <c r="I1633" s="3" t="s">
        <v>16</v>
      </c>
      <c r="J1633" s="2" t="s">
        <v>84</v>
      </c>
      <c r="K1633" s="3" t="s">
        <v>37</v>
      </c>
      <c r="L1633" s="3" t="s">
        <v>82</v>
      </c>
      <c r="M1633" s="3"/>
      <c r="N1633" s="6"/>
      <c r="O1633" s="11" t="s">
        <v>105</v>
      </c>
    </row>
    <row r="1634" spans="8:15" x14ac:dyDescent="0.35">
      <c r="H1634" s="14" t="str">
        <f t="shared" si="26"/>
        <v>YesLithium_cobalt_oxideStandaloneMultiple_cells</v>
      </c>
      <c r="I1634" s="3" t="s">
        <v>16</v>
      </c>
      <c r="J1634" s="2" t="s">
        <v>84</v>
      </c>
      <c r="K1634" s="3" t="s">
        <v>9</v>
      </c>
      <c r="L1634" s="3" t="s">
        <v>82</v>
      </c>
      <c r="M1634" s="3"/>
      <c r="N1634" s="6"/>
      <c r="O1634" s="11" t="s">
        <v>105</v>
      </c>
    </row>
    <row r="1635" spans="8:15" ht="29" x14ac:dyDescent="0.35">
      <c r="H1635" s="14" t="str">
        <f t="shared" si="26"/>
        <v>YesLithium_nickel_manganese_cobalt_oxideIn equipmentMultiple_cells</v>
      </c>
      <c r="I1635" s="3" t="s">
        <v>16</v>
      </c>
      <c r="J1635" s="2" t="s">
        <v>87</v>
      </c>
      <c r="K1635" s="3" t="s">
        <v>35</v>
      </c>
      <c r="L1635" s="3" t="s">
        <v>82</v>
      </c>
      <c r="M1635" s="3"/>
      <c r="N1635" s="6"/>
      <c r="O1635" s="11" t="s">
        <v>105</v>
      </c>
    </row>
    <row r="1636" spans="8:15" ht="29" x14ac:dyDescent="0.35">
      <c r="H1636" s="14" t="str">
        <f t="shared" si="26"/>
        <v>YesLithium_nickel_manganese_cobalt_oxideWith equipmentMultiple_cells</v>
      </c>
      <c r="I1636" s="3" t="s">
        <v>16</v>
      </c>
      <c r="J1636" s="2" t="s">
        <v>87</v>
      </c>
      <c r="K1636" s="3" t="s">
        <v>37</v>
      </c>
      <c r="L1636" s="3" t="s">
        <v>82</v>
      </c>
      <c r="M1636" s="3"/>
      <c r="N1636" s="6"/>
      <c r="O1636" s="11" t="s">
        <v>105</v>
      </c>
    </row>
    <row r="1637" spans="8:15" ht="29" x14ac:dyDescent="0.35">
      <c r="H1637" s="14" t="str">
        <f t="shared" si="26"/>
        <v>YesLithium_nickel_manganese_cobalt_oxideStandaloneMultiple_cells</v>
      </c>
      <c r="I1637" s="3" t="s">
        <v>16</v>
      </c>
      <c r="J1637" s="2" t="s">
        <v>87</v>
      </c>
      <c r="K1637" s="3" t="s">
        <v>9</v>
      </c>
      <c r="L1637" s="3" t="s">
        <v>82</v>
      </c>
      <c r="M1637" s="3"/>
      <c r="N1637" s="6"/>
      <c r="O1637" s="11" t="s">
        <v>105</v>
      </c>
    </row>
    <row r="1638" spans="8:15" x14ac:dyDescent="0.35">
      <c r="H1638" s="14" t="str">
        <f t="shared" si="26"/>
        <v>YesLithium_iron_phosphateIn equipmentMultiple_cells</v>
      </c>
      <c r="I1638" s="3" t="s">
        <v>16</v>
      </c>
      <c r="J1638" s="2" t="s">
        <v>86</v>
      </c>
      <c r="K1638" s="3" t="s">
        <v>35</v>
      </c>
      <c r="L1638" s="3" t="s">
        <v>82</v>
      </c>
      <c r="M1638" s="3"/>
      <c r="N1638" s="6"/>
      <c r="O1638" s="11" t="s">
        <v>105</v>
      </c>
    </row>
    <row r="1639" spans="8:15" x14ac:dyDescent="0.35">
      <c r="H1639" s="14" t="str">
        <f t="shared" si="26"/>
        <v>YesLithium_iron_phosphateWith equipmentMultiple_cells</v>
      </c>
      <c r="I1639" s="3" t="s">
        <v>16</v>
      </c>
      <c r="J1639" s="2" t="s">
        <v>86</v>
      </c>
      <c r="K1639" s="3" t="s">
        <v>37</v>
      </c>
      <c r="L1639" s="3" t="s">
        <v>82</v>
      </c>
      <c r="M1639" s="3"/>
      <c r="N1639" s="6"/>
      <c r="O1639" s="11" t="s">
        <v>105</v>
      </c>
    </row>
    <row r="1640" spans="8:15" x14ac:dyDescent="0.35">
      <c r="H1640" s="14" t="str">
        <f t="shared" si="26"/>
        <v>YesLithium_iron_phosphateStandaloneMultiple_cells</v>
      </c>
      <c r="I1640" s="3" t="s">
        <v>16</v>
      </c>
      <c r="J1640" s="2" t="s">
        <v>86</v>
      </c>
      <c r="K1640" s="3" t="s">
        <v>9</v>
      </c>
      <c r="L1640" s="3" t="s">
        <v>82</v>
      </c>
      <c r="M1640" s="3"/>
      <c r="N1640" s="6"/>
      <c r="O1640" s="11" t="s">
        <v>105</v>
      </c>
    </row>
    <row r="1641" spans="8:15" x14ac:dyDescent="0.35">
      <c r="H1641" s="14" t="str">
        <f t="shared" si="26"/>
        <v>YesLithium_titanateIn equipmentMultiple_cells</v>
      </c>
      <c r="I1641" s="3" t="s">
        <v>16</v>
      </c>
      <c r="J1641" s="2" t="s">
        <v>88</v>
      </c>
      <c r="K1641" s="3" t="s">
        <v>35</v>
      </c>
      <c r="L1641" s="3" t="s">
        <v>82</v>
      </c>
      <c r="M1641" s="3"/>
      <c r="N1641" s="6"/>
      <c r="O1641" s="11" t="s">
        <v>105</v>
      </c>
    </row>
    <row r="1642" spans="8:15" x14ac:dyDescent="0.35">
      <c r="H1642" s="14" t="str">
        <f t="shared" si="26"/>
        <v>YesLithium_titanateWith equipmentMultiple_cells</v>
      </c>
      <c r="I1642" s="3" t="s">
        <v>16</v>
      </c>
      <c r="J1642" s="2" t="s">
        <v>88</v>
      </c>
      <c r="K1642" s="3" t="s">
        <v>37</v>
      </c>
      <c r="L1642" s="3" t="s">
        <v>82</v>
      </c>
      <c r="M1642" s="3"/>
      <c r="N1642" s="6"/>
      <c r="O1642" s="11" t="s">
        <v>105</v>
      </c>
    </row>
    <row r="1643" spans="8:15" x14ac:dyDescent="0.35">
      <c r="H1643" s="14" t="str">
        <f t="shared" si="26"/>
        <v>YesLithium_titanateStandaloneMultiple_cells</v>
      </c>
      <c r="I1643" s="3" t="s">
        <v>16</v>
      </c>
      <c r="J1643" s="2" t="s">
        <v>88</v>
      </c>
      <c r="K1643" s="3" t="s">
        <v>9</v>
      </c>
      <c r="L1643" s="3" t="s">
        <v>82</v>
      </c>
      <c r="M1643" s="3"/>
      <c r="N1643" s="6"/>
      <c r="O1643" s="11" t="s">
        <v>105</v>
      </c>
    </row>
    <row r="1644" spans="8:15" x14ac:dyDescent="0.35">
      <c r="H1644" s="14" t="str">
        <f t="shared" si="26"/>
        <v>Yes_18650_In equipmentMultiple_cells</v>
      </c>
      <c r="I1644" s="3" t="s">
        <v>16</v>
      </c>
      <c r="J1644" s="3" t="s">
        <v>78</v>
      </c>
      <c r="K1644" s="3" t="s">
        <v>35</v>
      </c>
      <c r="L1644" s="3" t="s">
        <v>82</v>
      </c>
      <c r="M1644" s="3"/>
      <c r="N1644" s="6"/>
      <c r="O1644" s="11" t="s">
        <v>105</v>
      </c>
    </row>
    <row r="1645" spans="8:15" x14ac:dyDescent="0.35">
      <c r="H1645" s="14" t="str">
        <f t="shared" si="26"/>
        <v>Yes_18650_With equipmentMultiple_cells</v>
      </c>
      <c r="I1645" s="3" t="s">
        <v>16</v>
      </c>
      <c r="J1645" s="3" t="s">
        <v>78</v>
      </c>
      <c r="K1645" s="3" t="s">
        <v>37</v>
      </c>
      <c r="L1645" s="3" t="s">
        <v>82</v>
      </c>
      <c r="M1645" s="3"/>
      <c r="N1645" s="6"/>
      <c r="O1645" s="11" t="s">
        <v>105</v>
      </c>
    </row>
    <row r="1646" spans="8:15" x14ac:dyDescent="0.35">
      <c r="H1646" s="14" t="str">
        <f t="shared" si="26"/>
        <v>Yes_18650_StandaloneMultiple_cells</v>
      </c>
      <c r="I1646" s="3" t="s">
        <v>16</v>
      </c>
      <c r="J1646" s="3" t="s">
        <v>78</v>
      </c>
      <c r="K1646" s="3" t="s">
        <v>9</v>
      </c>
      <c r="L1646" s="3" t="s">
        <v>82</v>
      </c>
      <c r="M1646" s="3"/>
      <c r="N1646" s="6"/>
      <c r="O1646" s="11" t="s">
        <v>105</v>
      </c>
    </row>
    <row r="1647" spans="8:15" x14ac:dyDescent="0.35">
      <c r="H1647" s="14" t="str">
        <f t="shared" si="26"/>
        <v>YesLithium_IonIn equipmentMultiple_cells</v>
      </c>
      <c r="I1647" s="3" t="s">
        <v>16</v>
      </c>
      <c r="J1647" s="2" t="s">
        <v>79</v>
      </c>
      <c r="K1647" s="3" t="s">
        <v>35</v>
      </c>
      <c r="L1647" s="3" t="s">
        <v>82</v>
      </c>
      <c r="M1647" s="3"/>
      <c r="N1647" s="6"/>
      <c r="O1647" s="11" t="s">
        <v>105</v>
      </c>
    </row>
    <row r="1648" spans="8:15" x14ac:dyDescent="0.35">
      <c r="H1648" s="14" t="str">
        <f t="shared" si="26"/>
        <v>YesLithium_IonWith equipmentMultiple_cells</v>
      </c>
      <c r="I1648" s="3" t="s">
        <v>16</v>
      </c>
      <c r="J1648" s="2" t="s">
        <v>79</v>
      </c>
      <c r="K1648" s="3" t="s">
        <v>37</v>
      </c>
      <c r="L1648" s="3" t="s">
        <v>82</v>
      </c>
      <c r="M1648" s="3"/>
      <c r="N1648" s="6"/>
      <c r="O1648" s="11" t="s">
        <v>105</v>
      </c>
    </row>
    <row r="1649" spans="8:15" x14ac:dyDescent="0.35">
      <c r="H1649" s="14" t="str">
        <f t="shared" si="26"/>
        <v>YesLithium_IonStandaloneMultiple_cells</v>
      </c>
      <c r="I1649" s="3" t="s">
        <v>16</v>
      </c>
      <c r="J1649" s="2" t="s">
        <v>79</v>
      </c>
      <c r="K1649" s="3" t="s">
        <v>9</v>
      </c>
      <c r="L1649" s="3" t="s">
        <v>82</v>
      </c>
      <c r="M1649" s="3"/>
      <c r="N1649" s="6"/>
      <c r="O1649" s="11" t="s">
        <v>105</v>
      </c>
    </row>
    <row r="1650" spans="8:15" x14ac:dyDescent="0.35">
      <c r="H1650" s="14" t="str">
        <f t="shared" si="26"/>
        <v>YesLithium_PolymerIn equipmentMultiple_cells</v>
      </c>
      <c r="I1650" s="3" t="s">
        <v>16</v>
      </c>
      <c r="J1650" s="2" t="s">
        <v>85</v>
      </c>
      <c r="K1650" s="3" t="s">
        <v>35</v>
      </c>
      <c r="L1650" s="3" t="s">
        <v>82</v>
      </c>
      <c r="M1650" s="3"/>
      <c r="N1650" s="6"/>
      <c r="O1650" s="11" t="s">
        <v>105</v>
      </c>
    </row>
    <row r="1651" spans="8:15" x14ac:dyDescent="0.35">
      <c r="H1651" s="14" t="str">
        <f t="shared" si="26"/>
        <v>YesLithium_PolymerWith equipmentMultiple_cells</v>
      </c>
      <c r="I1651" s="3" t="s">
        <v>16</v>
      </c>
      <c r="J1651" s="2" t="s">
        <v>85</v>
      </c>
      <c r="K1651" s="3" t="s">
        <v>37</v>
      </c>
      <c r="L1651" s="3" t="s">
        <v>82</v>
      </c>
      <c r="M1651" s="3"/>
      <c r="N1651" s="6"/>
      <c r="O1651" s="11" t="s">
        <v>105</v>
      </c>
    </row>
    <row r="1652" spans="8:15" x14ac:dyDescent="0.35">
      <c r="H1652" s="14" t="str">
        <f t="shared" si="26"/>
        <v>YesLithium_PolymerStandaloneMultiple_cells</v>
      </c>
      <c r="I1652" s="3" t="s">
        <v>16</v>
      </c>
      <c r="J1652" s="2" t="s">
        <v>85</v>
      </c>
      <c r="K1652" s="3" t="s">
        <v>9</v>
      </c>
      <c r="L1652" s="3" t="s">
        <v>82</v>
      </c>
      <c r="M1652" s="3"/>
      <c r="N1652" s="6"/>
      <c r="O1652" s="11" t="s">
        <v>105</v>
      </c>
    </row>
    <row r="1653" spans="8:15" x14ac:dyDescent="0.35">
      <c r="H1653" s="14" t="str">
        <f t="shared" si="26"/>
        <v>YesLithium_cobalt_oxideIn equipmentMultiple_cells</v>
      </c>
      <c r="I1653" s="3" t="s">
        <v>16</v>
      </c>
      <c r="J1653" s="2" t="s">
        <v>84</v>
      </c>
      <c r="K1653" s="3" t="s">
        <v>35</v>
      </c>
      <c r="L1653" s="3" t="s">
        <v>82</v>
      </c>
      <c r="M1653" s="3"/>
      <c r="N1653" s="6"/>
      <c r="O1653" s="11" t="s">
        <v>105</v>
      </c>
    </row>
    <row r="1654" spans="8:15" x14ac:dyDescent="0.35">
      <c r="H1654" s="14" t="str">
        <f t="shared" si="26"/>
        <v>YesLithium_cobalt_oxideWith equipmentMultiple_cells</v>
      </c>
      <c r="I1654" s="3" t="s">
        <v>16</v>
      </c>
      <c r="J1654" s="2" t="s">
        <v>84</v>
      </c>
      <c r="K1654" s="3" t="s">
        <v>37</v>
      </c>
      <c r="L1654" s="3" t="s">
        <v>82</v>
      </c>
      <c r="M1654" s="3"/>
      <c r="N1654" s="6"/>
      <c r="O1654" s="11" t="s">
        <v>105</v>
      </c>
    </row>
    <row r="1655" spans="8:15" x14ac:dyDescent="0.35">
      <c r="H1655" s="14" t="str">
        <f t="shared" si="26"/>
        <v>YesLithium_cobalt_oxideStandaloneMultiple_cells</v>
      </c>
      <c r="I1655" s="3" t="s">
        <v>16</v>
      </c>
      <c r="J1655" s="2" t="s">
        <v>84</v>
      </c>
      <c r="K1655" s="3" t="s">
        <v>9</v>
      </c>
      <c r="L1655" s="3" t="s">
        <v>82</v>
      </c>
      <c r="M1655" s="3"/>
      <c r="N1655" s="6"/>
      <c r="O1655" s="11" t="s">
        <v>105</v>
      </c>
    </row>
    <row r="1656" spans="8:15" ht="29" x14ac:dyDescent="0.35">
      <c r="H1656" s="14" t="str">
        <f t="shared" si="26"/>
        <v>YesLithium_nickel_manganese_cobalt_oxideIn equipmentMultiple_cells</v>
      </c>
      <c r="I1656" s="3" t="s">
        <v>16</v>
      </c>
      <c r="J1656" s="2" t="s">
        <v>87</v>
      </c>
      <c r="K1656" s="3" t="s">
        <v>35</v>
      </c>
      <c r="L1656" s="3" t="s">
        <v>82</v>
      </c>
      <c r="M1656" s="3"/>
      <c r="N1656" s="6"/>
      <c r="O1656" s="11" t="s">
        <v>105</v>
      </c>
    </row>
    <row r="1657" spans="8:15" ht="29" x14ac:dyDescent="0.35">
      <c r="H1657" s="14" t="str">
        <f t="shared" si="26"/>
        <v>YesLithium_nickel_manganese_cobalt_oxideWith equipmentMultiple_cells</v>
      </c>
      <c r="I1657" s="3" t="s">
        <v>16</v>
      </c>
      <c r="J1657" s="2" t="s">
        <v>87</v>
      </c>
      <c r="K1657" s="3" t="s">
        <v>37</v>
      </c>
      <c r="L1657" s="3" t="s">
        <v>82</v>
      </c>
      <c r="M1657" s="3"/>
      <c r="N1657" s="6"/>
      <c r="O1657" s="11" t="s">
        <v>105</v>
      </c>
    </row>
    <row r="1658" spans="8:15" ht="29" x14ac:dyDescent="0.35">
      <c r="H1658" s="14" t="str">
        <f t="shared" si="26"/>
        <v>YesLithium_nickel_manganese_cobalt_oxideStandaloneMultiple_cells</v>
      </c>
      <c r="I1658" s="3" t="s">
        <v>16</v>
      </c>
      <c r="J1658" s="2" t="s">
        <v>87</v>
      </c>
      <c r="K1658" s="3" t="s">
        <v>9</v>
      </c>
      <c r="L1658" s="3" t="s">
        <v>82</v>
      </c>
      <c r="M1658" s="3"/>
      <c r="N1658" s="6"/>
      <c r="O1658" s="11" t="s">
        <v>105</v>
      </c>
    </row>
    <row r="1659" spans="8:15" x14ac:dyDescent="0.35">
      <c r="H1659" s="14" t="str">
        <f t="shared" si="26"/>
        <v>YesLithium_iron_phosphateIn equipmentMultiple_cells</v>
      </c>
      <c r="I1659" s="3" t="s">
        <v>16</v>
      </c>
      <c r="J1659" s="2" t="s">
        <v>86</v>
      </c>
      <c r="K1659" s="3" t="s">
        <v>35</v>
      </c>
      <c r="L1659" s="3" t="s">
        <v>82</v>
      </c>
      <c r="M1659" s="3"/>
      <c r="N1659" s="6"/>
      <c r="O1659" s="11" t="s">
        <v>105</v>
      </c>
    </row>
    <row r="1660" spans="8:15" x14ac:dyDescent="0.35">
      <c r="H1660" s="14" t="str">
        <f t="shared" si="26"/>
        <v>YesLithium_iron_phosphateWith equipmentMultiple_cells</v>
      </c>
      <c r="I1660" s="3" t="s">
        <v>16</v>
      </c>
      <c r="J1660" s="2" t="s">
        <v>86</v>
      </c>
      <c r="K1660" s="3" t="s">
        <v>37</v>
      </c>
      <c r="L1660" s="3" t="s">
        <v>82</v>
      </c>
      <c r="M1660" s="3"/>
      <c r="N1660" s="6"/>
      <c r="O1660" s="11" t="s">
        <v>105</v>
      </c>
    </row>
    <row r="1661" spans="8:15" x14ac:dyDescent="0.35">
      <c r="H1661" s="14" t="str">
        <f t="shared" ref="H1661:H1724" si="27">I1661&amp;J1661&amp;K1661&amp;L1661&amp;M1661&amp;N1661</f>
        <v>YesLithium_iron_phosphateStandaloneMultiple_cells</v>
      </c>
      <c r="I1661" s="3" t="s">
        <v>16</v>
      </c>
      <c r="J1661" s="2" t="s">
        <v>86</v>
      </c>
      <c r="K1661" s="3" t="s">
        <v>9</v>
      </c>
      <c r="L1661" s="3" t="s">
        <v>82</v>
      </c>
      <c r="M1661" s="3"/>
      <c r="N1661" s="6"/>
      <c r="O1661" s="11" t="s">
        <v>105</v>
      </c>
    </row>
    <row r="1662" spans="8:15" x14ac:dyDescent="0.35">
      <c r="H1662" s="14" t="str">
        <f t="shared" si="27"/>
        <v>YesLithium_titanateIn equipmentMultiple_cells</v>
      </c>
      <c r="I1662" s="3" t="s">
        <v>16</v>
      </c>
      <c r="J1662" s="2" t="s">
        <v>88</v>
      </c>
      <c r="K1662" s="3" t="s">
        <v>35</v>
      </c>
      <c r="L1662" s="3" t="s">
        <v>82</v>
      </c>
      <c r="M1662" s="3"/>
      <c r="N1662" s="6"/>
      <c r="O1662" s="11" t="s">
        <v>105</v>
      </c>
    </row>
    <row r="1663" spans="8:15" x14ac:dyDescent="0.35">
      <c r="H1663" s="14" t="str">
        <f t="shared" si="27"/>
        <v>YesLithium_titanateWith equipmentMultiple_cells</v>
      </c>
      <c r="I1663" s="3" t="s">
        <v>16</v>
      </c>
      <c r="J1663" s="2" t="s">
        <v>88</v>
      </c>
      <c r="K1663" s="3" t="s">
        <v>37</v>
      </c>
      <c r="L1663" s="3" t="s">
        <v>82</v>
      </c>
      <c r="M1663" s="3"/>
      <c r="N1663" s="6"/>
      <c r="O1663" s="11" t="s">
        <v>105</v>
      </c>
    </row>
    <row r="1664" spans="8:15" x14ac:dyDescent="0.35">
      <c r="H1664" s="14" t="str">
        <f t="shared" si="27"/>
        <v>YesLithium_titanateStandaloneMultiple_cells</v>
      </c>
      <c r="I1664" s="3" t="s">
        <v>16</v>
      </c>
      <c r="J1664" s="2" t="s">
        <v>88</v>
      </c>
      <c r="K1664" s="3" t="s">
        <v>9</v>
      </c>
      <c r="L1664" s="3" t="s">
        <v>82</v>
      </c>
      <c r="M1664" s="3"/>
      <c r="N1664" s="6"/>
      <c r="O1664" s="11" t="s">
        <v>105</v>
      </c>
    </row>
    <row r="1665" spans="8:15" x14ac:dyDescent="0.35">
      <c r="H1665" s="14" t="str">
        <f t="shared" si="27"/>
        <v>Yes_18650_In equipmentMultiple_cells</v>
      </c>
      <c r="I1665" s="3" t="s">
        <v>16</v>
      </c>
      <c r="J1665" s="3" t="s">
        <v>78</v>
      </c>
      <c r="K1665" s="3" t="s">
        <v>35</v>
      </c>
      <c r="L1665" s="3" t="s">
        <v>82</v>
      </c>
      <c r="M1665" s="3"/>
      <c r="N1665" s="6"/>
      <c r="O1665" s="11" t="s">
        <v>105</v>
      </c>
    </row>
    <row r="1666" spans="8:15" x14ac:dyDescent="0.35">
      <c r="H1666" s="14" t="str">
        <f t="shared" si="27"/>
        <v>Yes_18650_With equipmentMultiple_cells</v>
      </c>
      <c r="I1666" s="3" t="s">
        <v>16</v>
      </c>
      <c r="J1666" s="3" t="s">
        <v>78</v>
      </c>
      <c r="K1666" s="3" t="s">
        <v>37</v>
      </c>
      <c r="L1666" s="3" t="s">
        <v>82</v>
      </c>
      <c r="M1666" s="3"/>
      <c r="N1666" s="6"/>
      <c r="O1666" s="11" t="s">
        <v>105</v>
      </c>
    </row>
    <row r="1667" spans="8:15" x14ac:dyDescent="0.35">
      <c r="H1667" s="14" t="str">
        <f t="shared" si="27"/>
        <v>Yes_18650_StandaloneMultiple_cells</v>
      </c>
      <c r="I1667" s="3" t="s">
        <v>16</v>
      </c>
      <c r="J1667" s="3" t="s">
        <v>78</v>
      </c>
      <c r="K1667" s="3" t="s">
        <v>9</v>
      </c>
      <c r="L1667" s="3" t="s">
        <v>82</v>
      </c>
      <c r="M1667" s="3"/>
      <c r="N1667" s="6"/>
      <c r="O1667" s="11" t="s">
        <v>105</v>
      </c>
    </row>
    <row r="1668" spans="8:15" x14ac:dyDescent="0.35">
      <c r="H1668" s="14" t="str">
        <f t="shared" si="27"/>
        <v>YesLithium_IonIn equipmentMultiple_cells</v>
      </c>
      <c r="I1668" s="3" t="s">
        <v>16</v>
      </c>
      <c r="J1668" s="2" t="s">
        <v>79</v>
      </c>
      <c r="K1668" s="3" t="s">
        <v>35</v>
      </c>
      <c r="L1668" s="3" t="s">
        <v>82</v>
      </c>
      <c r="M1668" s="3"/>
      <c r="N1668" s="6"/>
      <c r="O1668" s="11" t="s">
        <v>105</v>
      </c>
    </row>
    <row r="1669" spans="8:15" x14ac:dyDescent="0.35">
      <c r="H1669" s="14" t="str">
        <f t="shared" si="27"/>
        <v>YesLithium_IonWith equipmentMultiple_cells</v>
      </c>
      <c r="I1669" s="3" t="s">
        <v>16</v>
      </c>
      <c r="J1669" s="2" t="s">
        <v>79</v>
      </c>
      <c r="K1669" s="3" t="s">
        <v>37</v>
      </c>
      <c r="L1669" s="3" t="s">
        <v>82</v>
      </c>
      <c r="M1669" s="3"/>
      <c r="N1669" s="6"/>
      <c r="O1669" s="11" t="s">
        <v>105</v>
      </c>
    </row>
    <row r="1670" spans="8:15" x14ac:dyDescent="0.35">
      <c r="H1670" s="14" t="str">
        <f t="shared" si="27"/>
        <v>YesLithium_IonStandaloneMultiple_cells</v>
      </c>
      <c r="I1670" s="3" t="s">
        <v>16</v>
      </c>
      <c r="J1670" s="2" t="s">
        <v>79</v>
      </c>
      <c r="K1670" s="3" t="s">
        <v>9</v>
      </c>
      <c r="L1670" s="3" t="s">
        <v>82</v>
      </c>
      <c r="M1670" s="3"/>
      <c r="N1670" s="6"/>
      <c r="O1670" s="11" t="s">
        <v>105</v>
      </c>
    </row>
    <row r="1671" spans="8:15" x14ac:dyDescent="0.35">
      <c r="H1671" s="14" t="str">
        <f t="shared" si="27"/>
        <v>YesLithium_PolymerIn equipmentMultiple_cells</v>
      </c>
      <c r="I1671" s="3" t="s">
        <v>16</v>
      </c>
      <c r="J1671" s="2" t="s">
        <v>85</v>
      </c>
      <c r="K1671" s="3" t="s">
        <v>35</v>
      </c>
      <c r="L1671" s="3" t="s">
        <v>82</v>
      </c>
      <c r="M1671" s="3"/>
      <c r="N1671" s="6"/>
      <c r="O1671" s="11" t="s">
        <v>105</v>
      </c>
    </row>
    <row r="1672" spans="8:15" x14ac:dyDescent="0.35">
      <c r="H1672" s="14" t="str">
        <f t="shared" si="27"/>
        <v>YesLithium_PolymerWith equipmentMultiple_cells</v>
      </c>
      <c r="I1672" s="3" t="s">
        <v>16</v>
      </c>
      <c r="J1672" s="2" t="s">
        <v>85</v>
      </c>
      <c r="K1672" s="3" t="s">
        <v>37</v>
      </c>
      <c r="L1672" s="3" t="s">
        <v>82</v>
      </c>
      <c r="M1672" s="3"/>
      <c r="N1672" s="6"/>
      <c r="O1672" s="11" t="s">
        <v>105</v>
      </c>
    </row>
    <row r="1673" spans="8:15" x14ac:dyDescent="0.35">
      <c r="H1673" s="14" t="str">
        <f t="shared" si="27"/>
        <v>YesLithium_PolymerStandaloneMultiple_cells</v>
      </c>
      <c r="I1673" s="3" t="s">
        <v>16</v>
      </c>
      <c r="J1673" s="2" t="s">
        <v>85</v>
      </c>
      <c r="K1673" s="3" t="s">
        <v>9</v>
      </c>
      <c r="L1673" s="3" t="s">
        <v>82</v>
      </c>
      <c r="M1673" s="3"/>
      <c r="N1673" s="6"/>
      <c r="O1673" s="11" t="s">
        <v>105</v>
      </c>
    </row>
    <row r="1674" spans="8:15" x14ac:dyDescent="0.35">
      <c r="H1674" s="14" t="str">
        <f t="shared" si="27"/>
        <v>YesLithium_cobalt_oxideIn equipmentMultiple_cells</v>
      </c>
      <c r="I1674" s="3" t="s">
        <v>16</v>
      </c>
      <c r="J1674" s="2" t="s">
        <v>84</v>
      </c>
      <c r="K1674" s="3" t="s">
        <v>35</v>
      </c>
      <c r="L1674" s="3" t="s">
        <v>82</v>
      </c>
      <c r="M1674" s="3"/>
      <c r="N1674" s="6"/>
      <c r="O1674" s="11" t="s">
        <v>105</v>
      </c>
    </row>
    <row r="1675" spans="8:15" x14ac:dyDescent="0.35">
      <c r="H1675" s="14" t="str">
        <f t="shared" si="27"/>
        <v>YesLithium_cobalt_oxideWith equipmentMultiple_cells</v>
      </c>
      <c r="I1675" s="3" t="s">
        <v>16</v>
      </c>
      <c r="J1675" s="2" t="s">
        <v>84</v>
      </c>
      <c r="K1675" s="3" t="s">
        <v>37</v>
      </c>
      <c r="L1675" s="3" t="s">
        <v>82</v>
      </c>
      <c r="M1675" s="3"/>
      <c r="N1675" s="6"/>
      <c r="O1675" s="11" t="s">
        <v>105</v>
      </c>
    </row>
    <row r="1676" spans="8:15" x14ac:dyDescent="0.35">
      <c r="H1676" s="14" t="str">
        <f t="shared" si="27"/>
        <v>YesLithium_cobalt_oxideStandaloneMultiple_cells</v>
      </c>
      <c r="I1676" s="3" t="s">
        <v>16</v>
      </c>
      <c r="J1676" s="2" t="s">
        <v>84</v>
      </c>
      <c r="K1676" s="3" t="s">
        <v>9</v>
      </c>
      <c r="L1676" s="3" t="s">
        <v>82</v>
      </c>
      <c r="M1676" s="3"/>
      <c r="N1676" s="6"/>
      <c r="O1676" s="11" t="s">
        <v>105</v>
      </c>
    </row>
    <row r="1677" spans="8:15" ht="29" x14ac:dyDescent="0.35">
      <c r="H1677" s="14" t="str">
        <f t="shared" si="27"/>
        <v>YesLithium_nickel_manganese_cobalt_oxideIn equipmentMultiple_cells</v>
      </c>
      <c r="I1677" s="3" t="s">
        <v>16</v>
      </c>
      <c r="J1677" s="2" t="s">
        <v>87</v>
      </c>
      <c r="K1677" s="3" t="s">
        <v>35</v>
      </c>
      <c r="L1677" s="3" t="s">
        <v>82</v>
      </c>
      <c r="M1677" s="3"/>
      <c r="N1677" s="6"/>
      <c r="O1677" s="11" t="s">
        <v>105</v>
      </c>
    </row>
    <row r="1678" spans="8:15" ht="29" x14ac:dyDescent="0.35">
      <c r="H1678" s="14" t="str">
        <f t="shared" si="27"/>
        <v>YesLithium_nickel_manganese_cobalt_oxideWith equipmentMultiple_cells</v>
      </c>
      <c r="I1678" s="3" t="s">
        <v>16</v>
      </c>
      <c r="J1678" s="2" t="s">
        <v>87</v>
      </c>
      <c r="K1678" s="3" t="s">
        <v>37</v>
      </c>
      <c r="L1678" s="3" t="s">
        <v>82</v>
      </c>
      <c r="M1678" s="3"/>
      <c r="N1678" s="6"/>
      <c r="O1678" s="11" t="s">
        <v>105</v>
      </c>
    </row>
    <row r="1679" spans="8:15" ht="29" x14ac:dyDescent="0.35">
      <c r="H1679" s="14" t="str">
        <f t="shared" si="27"/>
        <v>YesLithium_nickel_manganese_cobalt_oxideStandaloneMultiple_cells</v>
      </c>
      <c r="I1679" s="3" t="s">
        <v>16</v>
      </c>
      <c r="J1679" s="2" t="s">
        <v>87</v>
      </c>
      <c r="K1679" s="3" t="s">
        <v>9</v>
      </c>
      <c r="L1679" s="3" t="s">
        <v>82</v>
      </c>
      <c r="M1679" s="3"/>
      <c r="N1679" s="6"/>
      <c r="O1679" s="11" t="s">
        <v>105</v>
      </c>
    </row>
    <row r="1680" spans="8:15" x14ac:dyDescent="0.35">
      <c r="H1680" s="14" t="str">
        <f t="shared" si="27"/>
        <v>YesLithium_iron_phosphateIn equipmentMultiple_cells</v>
      </c>
      <c r="I1680" s="3" t="s">
        <v>16</v>
      </c>
      <c r="J1680" s="2" t="s">
        <v>86</v>
      </c>
      <c r="K1680" s="3" t="s">
        <v>35</v>
      </c>
      <c r="L1680" s="3" t="s">
        <v>82</v>
      </c>
      <c r="M1680" s="3"/>
      <c r="N1680" s="6"/>
      <c r="O1680" s="11" t="s">
        <v>105</v>
      </c>
    </row>
    <row r="1681" spans="8:15" x14ac:dyDescent="0.35">
      <c r="H1681" s="14" t="str">
        <f t="shared" si="27"/>
        <v>YesLithium_iron_phosphateWith equipmentMultiple_cells</v>
      </c>
      <c r="I1681" s="3" t="s">
        <v>16</v>
      </c>
      <c r="J1681" s="2" t="s">
        <v>86</v>
      </c>
      <c r="K1681" s="3" t="s">
        <v>37</v>
      </c>
      <c r="L1681" s="3" t="s">
        <v>82</v>
      </c>
      <c r="M1681" s="3"/>
      <c r="N1681" s="6"/>
      <c r="O1681" s="11" t="s">
        <v>105</v>
      </c>
    </row>
    <row r="1682" spans="8:15" x14ac:dyDescent="0.35">
      <c r="H1682" s="14" t="str">
        <f t="shared" si="27"/>
        <v>YesLithium_iron_phosphateStandaloneMultiple_cells</v>
      </c>
      <c r="I1682" s="3" t="s">
        <v>16</v>
      </c>
      <c r="J1682" s="2" t="s">
        <v>86</v>
      </c>
      <c r="K1682" s="3" t="s">
        <v>9</v>
      </c>
      <c r="L1682" s="3" t="s">
        <v>82</v>
      </c>
      <c r="M1682" s="3"/>
      <c r="N1682" s="6"/>
      <c r="O1682" s="11" t="s">
        <v>105</v>
      </c>
    </row>
    <row r="1683" spans="8:15" x14ac:dyDescent="0.35">
      <c r="H1683" s="14" t="str">
        <f t="shared" si="27"/>
        <v>YesLithium_titanateIn equipmentMultiple_cells</v>
      </c>
      <c r="I1683" s="3" t="s">
        <v>16</v>
      </c>
      <c r="J1683" s="2" t="s">
        <v>88</v>
      </c>
      <c r="K1683" s="3" t="s">
        <v>35</v>
      </c>
      <c r="L1683" s="3" t="s">
        <v>82</v>
      </c>
      <c r="M1683" s="3"/>
      <c r="N1683" s="6"/>
      <c r="O1683" s="11" t="s">
        <v>105</v>
      </c>
    </row>
    <row r="1684" spans="8:15" x14ac:dyDescent="0.35">
      <c r="H1684" s="14" t="str">
        <f t="shared" si="27"/>
        <v>YesLithium_titanateWith equipmentMultiple_cells</v>
      </c>
      <c r="I1684" s="3" t="s">
        <v>16</v>
      </c>
      <c r="J1684" s="2" t="s">
        <v>88</v>
      </c>
      <c r="K1684" s="3" t="s">
        <v>37</v>
      </c>
      <c r="L1684" s="3" t="s">
        <v>82</v>
      </c>
      <c r="M1684" s="3"/>
      <c r="N1684" s="6"/>
      <c r="O1684" s="11" t="s">
        <v>105</v>
      </c>
    </row>
    <row r="1685" spans="8:15" x14ac:dyDescent="0.35">
      <c r="H1685" s="14" t="str">
        <f t="shared" si="27"/>
        <v>YesLithium_titanateStandaloneMultiple_cells</v>
      </c>
      <c r="I1685" s="3" t="s">
        <v>16</v>
      </c>
      <c r="J1685" s="2" t="s">
        <v>88</v>
      </c>
      <c r="K1685" s="3" t="s">
        <v>9</v>
      </c>
      <c r="L1685" s="3" t="s">
        <v>82</v>
      </c>
      <c r="M1685" s="3"/>
      <c r="N1685" s="6"/>
      <c r="O1685" s="11" t="s">
        <v>105</v>
      </c>
    </row>
    <row r="1686" spans="8:15" x14ac:dyDescent="0.35">
      <c r="H1686" s="14" t="str">
        <f t="shared" si="27"/>
        <v>Yes_18650_In equipmentMultiple_cells</v>
      </c>
      <c r="I1686" s="3" t="s">
        <v>16</v>
      </c>
      <c r="J1686" s="3" t="s">
        <v>78</v>
      </c>
      <c r="K1686" s="3" t="s">
        <v>35</v>
      </c>
      <c r="L1686" s="3" t="s">
        <v>82</v>
      </c>
      <c r="M1686" s="3"/>
      <c r="N1686" s="6"/>
      <c r="O1686" s="11" t="s">
        <v>105</v>
      </c>
    </row>
    <row r="1687" spans="8:15" x14ac:dyDescent="0.35">
      <c r="H1687" s="14" t="str">
        <f t="shared" si="27"/>
        <v>Yes_18650_With equipmentMultiple_cells</v>
      </c>
      <c r="I1687" s="3" t="s">
        <v>16</v>
      </c>
      <c r="J1687" s="3" t="s">
        <v>78</v>
      </c>
      <c r="K1687" s="3" t="s">
        <v>37</v>
      </c>
      <c r="L1687" s="3" t="s">
        <v>82</v>
      </c>
      <c r="M1687" s="3"/>
      <c r="N1687" s="6"/>
      <c r="O1687" s="11" t="s">
        <v>105</v>
      </c>
    </row>
    <row r="1688" spans="8:15" x14ac:dyDescent="0.35">
      <c r="H1688" s="14" t="str">
        <f t="shared" si="27"/>
        <v>Yes_18650_StandaloneMultiple_cells</v>
      </c>
      <c r="I1688" s="3" t="s">
        <v>16</v>
      </c>
      <c r="J1688" s="3" t="s">
        <v>78</v>
      </c>
      <c r="K1688" s="3" t="s">
        <v>9</v>
      </c>
      <c r="L1688" s="3" t="s">
        <v>82</v>
      </c>
      <c r="M1688" s="3"/>
      <c r="N1688" s="6"/>
      <c r="O1688" s="11" t="s">
        <v>105</v>
      </c>
    </row>
    <row r="1689" spans="8:15" x14ac:dyDescent="0.35">
      <c r="H1689" s="14" t="str">
        <f t="shared" si="27"/>
        <v>YesLithium_IonIn equipmentMultiple_cells</v>
      </c>
      <c r="I1689" s="3" t="s">
        <v>16</v>
      </c>
      <c r="J1689" s="2" t="s">
        <v>79</v>
      </c>
      <c r="K1689" s="3" t="s">
        <v>35</v>
      </c>
      <c r="L1689" s="3" t="s">
        <v>82</v>
      </c>
      <c r="M1689" s="3"/>
      <c r="N1689" s="6"/>
      <c r="O1689" s="11" t="s">
        <v>105</v>
      </c>
    </row>
    <row r="1690" spans="8:15" x14ac:dyDescent="0.35">
      <c r="H1690" s="14" t="str">
        <f t="shared" si="27"/>
        <v>YesLithium_IonWith equipmentMultiple_cells</v>
      </c>
      <c r="I1690" s="3" t="s">
        <v>16</v>
      </c>
      <c r="J1690" s="2" t="s">
        <v>79</v>
      </c>
      <c r="K1690" s="3" t="s">
        <v>37</v>
      </c>
      <c r="L1690" s="3" t="s">
        <v>82</v>
      </c>
      <c r="M1690" s="3"/>
      <c r="N1690" s="6"/>
      <c r="O1690" s="11" t="s">
        <v>105</v>
      </c>
    </row>
    <row r="1691" spans="8:15" x14ac:dyDescent="0.35">
      <c r="H1691" s="14" t="str">
        <f t="shared" si="27"/>
        <v>YesLithium_IonStandaloneMultiple_cells</v>
      </c>
      <c r="I1691" s="3" t="s">
        <v>16</v>
      </c>
      <c r="J1691" s="2" t="s">
        <v>79</v>
      </c>
      <c r="K1691" s="3" t="s">
        <v>9</v>
      </c>
      <c r="L1691" s="3" t="s">
        <v>82</v>
      </c>
      <c r="M1691" s="3"/>
      <c r="N1691" s="6"/>
      <c r="O1691" s="11" t="s">
        <v>105</v>
      </c>
    </row>
    <row r="1692" spans="8:15" x14ac:dyDescent="0.35">
      <c r="H1692" s="14" t="str">
        <f t="shared" si="27"/>
        <v>YesLithium_PolymerIn equipmentMultiple_cells</v>
      </c>
      <c r="I1692" s="3" t="s">
        <v>16</v>
      </c>
      <c r="J1692" s="2" t="s">
        <v>85</v>
      </c>
      <c r="K1692" s="3" t="s">
        <v>35</v>
      </c>
      <c r="L1692" s="3" t="s">
        <v>82</v>
      </c>
      <c r="M1692" s="3"/>
      <c r="N1692" s="6"/>
      <c r="O1692" s="11" t="s">
        <v>105</v>
      </c>
    </row>
    <row r="1693" spans="8:15" x14ac:dyDescent="0.35">
      <c r="H1693" s="14" t="str">
        <f t="shared" si="27"/>
        <v>YesLithium_PolymerWith equipmentMultiple_cells</v>
      </c>
      <c r="I1693" s="3" t="s">
        <v>16</v>
      </c>
      <c r="J1693" s="2" t="s">
        <v>85</v>
      </c>
      <c r="K1693" s="3" t="s">
        <v>37</v>
      </c>
      <c r="L1693" s="3" t="s">
        <v>82</v>
      </c>
      <c r="M1693" s="3"/>
      <c r="N1693" s="6"/>
      <c r="O1693" s="11" t="s">
        <v>105</v>
      </c>
    </row>
    <row r="1694" spans="8:15" x14ac:dyDescent="0.35">
      <c r="H1694" s="14" t="str">
        <f t="shared" si="27"/>
        <v>YesLithium_PolymerStandaloneMultiple_cells</v>
      </c>
      <c r="I1694" s="3" t="s">
        <v>16</v>
      </c>
      <c r="J1694" s="2" t="s">
        <v>85</v>
      </c>
      <c r="K1694" s="3" t="s">
        <v>9</v>
      </c>
      <c r="L1694" s="3" t="s">
        <v>82</v>
      </c>
      <c r="M1694" s="3"/>
      <c r="N1694" s="6"/>
      <c r="O1694" s="11" t="s">
        <v>105</v>
      </c>
    </row>
    <row r="1695" spans="8:15" x14ac:dyDescent="0.35">
      <c r="H1695" s="14" t="str">
        <f t="shared" si="27"/>
        <v>YesLithium_cobalt_oxideIn equipmentMultiple_cells</v>
      </c>
      <c r="I1695" s="3" t="s">
        <v>16</v>
      </c>
      <c r="J1695" s="2" t="s">
        <v>84</v>
      </c>
      <c r="K1695" s="3" t="s">
        <v>35</v>
      </c>
      <c r="L1695" s="3" t="s">
        <v>82</v>
      </c>
      <c r="M1695" s="3"/>
      <c r="N1695" s="6"/>
      <c r="O1695" s="11" t="s">
        <v>105</v>
      </c>
    </row>
    <row r="1696" spans="8:15" x14ac:dyDescent="0.35">
      <c r="H1696" s="14" t="str">
        <f t="shared" si="27"/>
        <v>YesLithium_cobalt_oxideWith equipmentMultiple_cells</v>
      </c>
      <c r="I1696" s="3" t="s">
        <v>16</v>
      </c>
      <c r="J1696" s="2" t="s">
        <v>84</v>
      </c>
      <c r="K1696" s="3" t="s">
        <v>37</v>
      </c>
      <c r="L1696" s="3" t="s">
        <v>82</v>
      </c>
      <c r="M1696" s="3"/>
      <c r="N1696" s="6"/>
      <c r="O1696" s="11" t="s">
        <v>105</v>
      </c>
    </row>
    <row r="1697" spans="8:15" x14ac:dyDescent="0.35">
      <c r="H1697" s="14" t="str">
        <f t="shared" si="27"/>
        <v>YesLithium_cobalt_oxideStandaloneMultiple_cells</v>
      </c>
      <c r="I1697" s="3" t="s">
        <v>16</v>
      </c>
      <c r="J1697" s="2" t="s">
        <v>84</v>
      </c>
      <c r="K1697" s="3" t="s">
        <v>9</v>
      </c>
      <c r="L1697" s="3" t="s">
        <v>82</v>
      </c>
      <c r="M1697" s="3"/>
      <c r="N1697" s="6"/>
      <c r="O1697" s="11" t="s">
        <v>105</v>
      </c>
    </row>
    <row r="1698" spans="8:15" ht="29" x14ac:dyDescent="0.35">
      <c r="H1698" s="14" t="str">
        <f t="shared" si="27"/>
        <v>YesLithium_nickel_manganese_cobalt_oxideIn equipmentMultiple_cells</v>
      </c>
      <c r="I1698" s="3" t="s">
        <v>16</v>
      </c>
      <c r="J1698" s="2" t="s">
        <v>87</v>
      </c>
      <c r="K1698" s="3" t="s">
        <v>35</v>
      </c>
      <c r="L1698" s="3" t="s">
        <v>82</v>
      </c>
      <c r="M1698" s="3"/>
      <c r="N1698" s="6"/>
      <c r="O1698" s="11" t="s">
        <v>105</v>
      </c>
    </row>
    <row r="1699" spans="8:15" ht="29" x14ac:dyDescent="0.35">
      <c r="H1699" s="14" t="str">
        <f t="shared" si="27"/>
        <v>YesLithium_nickel_manganese_cobalt_oxideWith equipmentMultiple_cells</v>
      </c>
      <c r="I1699" s="3" t="s">
        <v>16</v>
      </c>
      <c r="J1699" s="2" t="s">
        <v>87</v>
      </c>
      <c r="K1699" s="3" t="s">
        <v>37</v>
      </c>
      <c r="L1699" s="3" t="s">
        <v>82</v>
      </c>
      <c r="M1699" s="3"/>
      <c r="N1699" s="6"/>
      <c r="O1699" s="11" t="s">
        <v>105</v>
      </c>
    </row>
    <row r="1700" spans="8:15" ht="29" x14ac:dyDescent="0.35">
      <c r="H1700" s="14" t="str">
        <f t="shared" si="27"/>
        <v>YesLithium_nickel_manganese_cobalt_oxideStandaloneMultiple_cells</v>
      </c>
      <c r="I1700" s="3" t="s">
        <v>16</v>
      </c>
      <c r="J1700" s="2" t="s">
        <v>87</v>
      </c>
      <c r="K1700" s="3" t="s">
        <v>9</v>
      </c>
      <c r="L1700" s="3" t="s">
        <v>82</v>
      </c>
      <c r="M1700" s="3"/>
      <c r="N1700" s="6"/>
      <c r="O1700" s="11" t="s">
        <v>105</v>
      </c>
    </row>
    <row r="1701" spans="8:15" x14ac:dyDescent="0.35">
      <c r="H1701" s="14" t="str">
        <f t="shared" si="27"/>
        <v>YesLithium_iron_phosphateIn equipmentMultiple_cells</v>
      </c>
      <c r="I1701" s="3" t="s">
        <v>16</v>
      </c>
      <c r="J1701" s="2" t="s">
        <v>86</v>
      </c>
      <c r="K1701" s="3" t="s">
        <v>35</v>
      </c>
      <c r="L1701" s="3" t="s">
        <v>82</v>
      </c>
      <c r="M1701" s="3"/>
      <c r="N1701" s="6"/>
      <c r="O1701" s="11" t="s">
        <v>105</v>
      </c>
    </row>
    <row r="1702" spans="8:15" x14ac:dyDescent="0.35">
      <c r="H1702" s="14" t="str">
        <f t="shared" si="27"/>
        <v>YesLithium_iron_phosphateWith equipmentMultiple_cells</v>
      </c>
      <c r="I1702" s="3" t="s">
        <v>16</v>
      </c>
      <c r="J1702" s="2" t="s">
        <v>86</v>
      </c>
      <c r="K1702" s="3" t="s">
        <v>37</v>
      </c>
      <c r="L1702" s="3" t="s">
        <v>82</v>
      </c>
      <c r="M1702" s="3"/>
      <c r="N1702" s="6"/>
      <c r="O1702" s="11" t="s">
        <v>105</v>
      </c>
    </row>
    <row r="1703" spans="8:15" x14ac:dyDescent="0.35">
      <c r="H1703" s="14" t="str">
        <f t="shared" si="27"/>
        <v>YesLithium_iron_phosphateStandaloneMultiple_cells</v>
      </c>
      <c r="I1703" s="3" t="s">
        <v>16</v>
      </c>
      <c r="J1703" s="2" t="s">
        <v>86</v>
      </c>
      <c r="K1703" s="3" t="s">
        <v>9</v>
      </c>
      <c r="L1703" s="3" t="s">
        <v>82</v>
      </c>
      <c r="M1703" s="3"/>
      <c r="N1703" s="6"/>
      <c r="O1703" s="11" t="s">
        <v>105</v>
      </c>
    </row>
    <row r="1704" spans="8:15" x14ac:dyDescent="0.35">
      <c r="H1704" s="14" t="str">
        <f t="shared" si="27"/>
        <v>YesLithium_titanateIn equipmentMultiple_cells</v>
      </c>
      <c r="I1704" s="3" t="s">
        <v>16</v>
      </c>
      <c r="J1704" s="2" t="s">
        <v>88</v>
      </c>
      <c r="K1704" s="3" t="s">
        <v>35</v>
      </c>
      <c r="L1704" s="3" t="s">
        <v>82</v>
      </c>
      <c r="M1704" s="3"/>
      <c r="N1704" s="6"/>
      <c r="O1704" s="11" t="s">
        <v>105</v>
      </c>
    </row>
    <row r="1705" spans="8:15" x14ac:dyDescent="0.35">
      <c r="H1705" s="14" t="str">
        <f t="shared" si="27"/>
        <v>YesLithium_titanateWith equipmentMultiple_cells</v>
      </c>
      <c r="I1705" s="3" t="s">
        <v>16</v>
      </c>
      <c r="J1705" s="2" t="s">
        <v>88</v>
      </c>
      <c r="K1705" s="3" t="s">
        <v>37</v>
      </c>
      <c r="L1705" s="3" t="s">
        <v>82</v>
      </c>
      <c r="M1705" s="3"/>
      <c r="N1705" s="6"/>
      <c r="O1705" s="11" t="s">
        <v>105</v>
      </c>
    </row>
    <row r="1706" spans="8:15" x14ac:dyDescent="0.35">
      <c r="H1706" s="14" t="str">
        <f t="shared" si="27"/>
        <v>YesLithium_titanateStandaloneMultiple_cells</v>
      </c>
      <c r="I1706" s="3" t="s">
        <v>16</v>
      </c>
      <c r="J1706" s="2" t="s">
        <v>88</v>
      </c>
      <c r="K1706" s="3" t="s">
        <v>9</v>
      </c>
      <c r="L1706" s="3" t="s">
        <v>82</v>
      </c>
      <c r="M1706" s="3"/>
      <c r="N1706" s="6"/>
      <c r="O1706" s="11" t="s">
        <v>105</v>
      </c>
    </row>
    <row r="1707" spans="8:15" x14ac:dyDescent="0.35">
      <c r="H1707" s="14" t="str">
        <f t="shared" si="27"/>
        <v>Yes_18650_In equipmentMultiple_cells</v>
      </c>
      <c r="I1707" s="3" t="s">
        <v>16</v>
      </c>
      <c r="J1707" s="3" t="s">
        <v>78</v>
      </c>
      <c r="K1707" s="3" t="s">
        <v>35</v>
      </c>
      <c r="L1707" s="3" t="s">
        <v>82</v>
      </c>
      <c r="M1707" s="3"/>
      <c r="N1707" s="6"/>
      <c r="O1707" s="11" t="s">
        <v>105</v>
      </c>
    </row>
    <row r="1708" spans="8:15" x14ac:dyDescent="0.35">
      <c r="H1708" s="14" t="str">
        <f t="shared" si="27"/>
        <v>Yes_18650_With equipmentMultiple_cells</v>
      </c>
      <c r="I1708" s="3" t="s">
        <v>16</v>
      </c>
      <c r="J1708" s="3" t="s">
        <v>78</v>
      </c>
      <c r="K1708" s="3" t="s">
        <v>37</v>
      </c>
      <c r="L1708" s="3" t="s">
        <v>82</v>
      </c>
      <c r="M1708" s="3"/>
      <c r="N1708" s="6"/>
      <c r="O1708" s="11" t="s">
        <v>105</v>
      </c>
    </row>
    <row r="1709" spans="8:15" x14ac:dyDescent="0.35">
      <c r="H1709" s="14" t="str">
        <f t="shared" si="27"/>
        <v>Yes_18650_StandaloneMultiple_cells</v>
      </c>
      <c r="I1709" s="3" t="s">
        <v>16</v>
      </c>
      <c r="J1709" s="3" t="s">
        <v>78</v>
      </c>
      <c r="K1709" s="3" t="s">
        <v>9</v>
      </c>
      <c r="L1709" s="3" t="s">
        <v>82</v>
      </c>
      <c r="M1709" s="3"/>
      <c r="N1709" s="6"/>
      <c r="O1709" s="11" t="s">
        <v>105</v>
      </c>
    </row>
    <row r="1710" spans="8:15" x14ac:dyDescent="0.35">
      <c r="H1710" s="14" t="str">
        <f t="shared" si="27"/>
        <v>YesLithium_IonIn equipmentMultiple_cells</v>
      </c>
      <c r="I1710" s="3" t="s">
        <v>16</v>
      </c>
      <c r="J1710" s="2" t="s">
        <v>79</v>
      </c>
      <c r="K1710" s="3" t="s">
        <v>35</v>
      </c>
      <c r="L1710" s="3" t="s">
        <v>82</v>
      </c>
      <c r="M1710" s="3"/>
      <c r="N1710" s="6"/>
      <c r="O1710" s="11" t="s">
        <v>105</v>
      </c>
    </row>
    <row r="1711" spans="8:15" x14ac:dyDescent="0.35">
      <c r="H1711" s="14" t="str">
        <f t="shared" si="27"/>
        <v>YesLithium_IonWith equipmentMultiple_cells</v>
      </c>
      <c r="I1711" s="3" t="s">
        <v>16</v>
      </c>
      <c r="J1711" s="2" t="s">
        <v>79</v>
      </c>
      <c r="K1711" s="3" t="s">
        <v>37</v>
      </c>
      <c r="L1711" s="3" t="s">
        <v>82</v>
      </c>
      <c r="M1711" s="3"/>
      <c r="N1711" s="6"/>
      <c r="O1711" s="11" t="s">
        <v>105</v>
      </c>
    </row>
    <row r="1712" spans="8:15" x14ac:dyDescent="0.35">
      <c r="H1712" s="14" t="str">
        <f t="shared" si="27"/>
        <v>YesLithium_IonStandaloneMultiple_cells</v>
      </c>
      <c r="I1712" s="3" t="s">
        <v>16</v>
      </c>
      <c r="J1712" s="2" t="s">
        <v>79</v>
      </c>
      <c r="K1712" s="3" t="s">
        <v>9</v>
      </c>
      <c r="L1712" s="3" t="s">
        <v>82</v>
      </c>
      <c r="M1712" s="3"/>
      <c r="N1712" s="6"/>
      <c r="O1712" s="11" t="s">
        <v>105</v>
      </c>
    </row>
    <row r="1713" spans="8:15" x14ac:dyDescent="0.35">
      <c r="H1713" s="14" t="str">
        <f t="shared" si="27"/>
        <v>YesLithium_PolymerIn equipmentMultiple_cells</v>
      </c>
      <c r="I1713" s="3" t="s">
        <v>16</v>
      </c>
      <c r="J1713" s="2" t="s">
        <v>85</v>
      </c>
      <c r="K1713" s="3" t="s">
        <v>35</v>
      </c>
      <c r="L1713" s="3" t="s">
        <v>82</v>
      </c>
      <c r="M1713" s="3"/>
      <c r="N1713" s="6"/>
      <c r="O1713" s="11" t="s">
        <v>105</v>
      </c>
    </row>
    <row r="1714" spans="8:15" x14ac:dyDescent="0.35">
      <c r="H1714" s="14" t="str">
        <f t="shared" si="27"/>
        <v>YesLithium_PolymerWith equipmentMultiple_cells</v>
      </c>
      <c r="I1714" s="3" t="s">
        <v>16</v>
      </c>
      <c r="J1714" s="2" t="s">
        <v>85</v>
      </c>
      <c r="K1714" s="3" t="s">
        <v>37</v>
      </c>
      <c r="L1714" s="3" t="s">
        <v>82</v>
      </c>
      <c r="M1714" s="3"/>
      <c r="N1714" s="6"/>
      <c r="O1714" s="11" t="s">
        <v>105</v>
      </c>
    </row>
    <row r="1715" spans="8:15" x14ac:dyDescent="0.35">
      <c r="H1715" s="14" t="str">
        <f t="shared" si="27"/>
        <v>YesLithium_PolymerStandaloneMultiple_cells</v>
      </c>
      <c r="I1715" s="3" t="s">
        <v>16</v>
      </c>
      <c r="J1715" s="2" t="s">
        <v>85</v>
      </c>
      <c r="K1715" s="3" t="s">
        <v>9</v>
      </c>
      <c r="L1715" s="3" t="s">
        <v>82</v>
      </c>
      <c r="M1715" s="3"/>
      <c r="N1715" s="6"/>
      <c r="O1715" s="11" t="s">
        <v>105</v>
      </c>
    </row>
    <row r="1716" spans="8:15" x14ac:dyDescent="0.35">
      <c r="H1716" s="14" t="str">
        <f t="shared" si="27"/>
        <v>YesLithium_cobalt_oxideIn equipmentMultiple_cells</v>
      </c>
      <c r="I1716" s="3" t="s">
        <v>16</v>
      </c>
      <c r="J1716" s="2" t="s">
        <v>84</v>
      </c>
      <c r="K1716" s="3" t="s">
        <v>35</v>
      </c>
      <c r="L1716" s="3" t="s">
        <v>82</v>
      </c>
      <c r="M1716" s="3"/>
      <c r="N1716" s="6"/>
      <c r="O1716" s="11" t="s">
        <v>105</v>
      </c>
    </row>
    <row r="1717" spans="8:15" x14ac:dyDescent="0.35">
      <c r="H1717" s="14" t="str">
        <f t="shared" si="27"/>
        <v>YesLithium_cobalt_oxideWith equipmentMultiple_cells</v>
      </c>
      <c r="I1717" s="3" t="s">
        <v>16</v>
      </c>
      <c r="J1717" s="2" t="s">
        <v>84</v>
      </c>
      <c r="K1717" s="3" t="s">
        <v>37</v>
      </c>
      <c r="L1717" s="3" t="s">
        <v>82</v>
      </c>
      <c r="M1717" s="3"/>
      <c r="N1717" s="6"/>
      <c r="O1717" s="11" t="s">
        <v>105</v>
      </c>
    </row>
    <row r="1718" spans="8:15" x14ac:dyDescent="0.35">
      <c r="H1718" s="14" t="str">
        <f t="shared" si="27"/>
        <v>YesLithium_cobalt_oxideStandaloneMultiple_cells</v>
      </c>
      <c r="I1718" s="3" t="s">
        <v>16</v>
      </c>
      <c r="J1718" s="2" t="s">
        <v>84</v>
      </c>
      <c r="K1718" s="3" t="s">
        <v>9</v>
      </c>
      <c r="L1718" s="3" t="s">
        <v>82</v>
      </c>
      <c r="M1718" s="3"/>
      <c r="N1718" s="6"/>
      <c r="O1718" s="11" t="s">
        <v>105</v>
      </c>
    </row>
    <row r="1719" spans="8:15" ht="29" x14ac:dyDescent="0.35">
      <c r="H1719" s="14" t="str">
        <f t="shared" si="27"/>
        <v>YesLithium_nickel_manganese_cobalt_oxideIn equipmentMultiple_cells</v>
      </c>
      <c r="I1719" s="3" t="s">
        <v>16</v>
      </c>
      <c r="J1719" s="2" t="s">
        <v>87</v>
      </c>
      <c r="K1719" s="3" t="s">
        <v>35</v>
      </c>
      <c r="L1719" s="3" t="s">
        <v>82</v>
      </c>
      <c r="M1719" s="3"/>
      <c r="N1719" s="6"/>
      <c r="O1719" s="11" t="s">
        <v>105</v>
      </c>
    </row>
    <row r="1720" spans="8:15" ht="29" x14ac:dyDescent="0.35">
      <c r="H1720" s="14" t="str">
        <f t="shared" si="27"/>
        <v>YesLithium_nickel_manganese_cobalt_oxideWith equipmentMultiple_cells</v>
      </c>
      <c r="I1720" s="3" t="s">
        <v>16</v>
      </c>
      <c r="J1720" s="2" t="s">
        <v>87</v>
      </c>
      <c r="K1720" s="3" t="s">
        <v>37</v>
      </c>
      <c r="L1720" s="3" t="s">
        <v>82</v>
      </c>
      <c r="M1720" s="3"/>
      <c r="N1720" s="6"/>
      <c r="O1720" s="11" t="s">
        <v>105</v>
      </c>
    </row>
    <row r="1721" spans="8:15" ht="29" x14ac:dyDescent="0.35">
      <c r="H1721" s="14" t="str">
        <f t="shared" si="27"/>
        <v>YesLithium_nickel_manganese_cobalt_oxideStandaloneMultiple_cells</v>
      </c>
      <c r="I1721" s="3" t="s">
        <v>16</v>
      </c>
      <c r="J1721" s="2" t="s">
        <v>87</v>
      </c>
      <c r="K1721" s="3" t="s">
        <v>9</v>
      </c>
      <c r="L1721" s="3" t="s">
        <v>82</v>
      </c>
      <c r="M1721" s="3"/>
      <c r="N1721" s="6"/>
      <c r="O1721" s="11" t="s">
        <v>105</v>
      </c>
    </row>
    <row r="1722" spans="8:15" x14ac:dyDescent="0.35">
      <c r="H1722" s="14" t="str">
        <f t="shared" si="27"/>
        <v>YesLithium_iron_phosphateIn equipmentMultiple_cells</v>
      </c>
      <c r="I1722" s="3" t="s">
        <v>16</v>
      </c>
      <c r="J1722" s="2" t="s">
        <v>86</v>
      </c>
      <c r="K1722" s="3" t="s">
        <v>35</v>
      </c>
      <c r="L1722" s="3" t="s">
        <v>82</v>
      </c>
      <c r="M1722" s="3"/>
      <c r="N1722" s="6"/>
      <c r="O1722" s="11" t="s">
        <v>105</v>
      </c>
    </row>
    <row r="1723" spans="8:15" x14ac:dyDescent="0.35">
      <c r="H1723" s="14" t="str">
        <f t="shared" si="27"/>
        <v>YesLithium_iron_phosphateWith equipmentMultiple_cells</v>
      </c>
      <c r="I1723" s="3" t="s">
        <v>16</v>
      </c>
      <c r="J1723" s="2" t="s">
        <v>86</v>
      </c>
      <c r="K1723" s="3" t="s">
        <v>37</v>
      </c>
      <c r="L1723" s="3" t="s">
        <v>82</v>
      </c>
      <c r="M1723" s="3"/>
      <c r="N1723" s="6"/>
      <c r="O1723" s="11" t="s">
        <v>105</v>
      </c>
    </row>
    <row r="1724" spans="8:15" x14ac:dyDescent="0.35">
      <c r="H1724" s="14" t="str">
        <f t="shared" si="27"/>
        <v>YesLithium_iron_phosphateStandaloneMultiple_cells</v>
      </c>
      <c r="I1724" s="3" t="s">
        <v>16</v>
      </c>
      <c r="J1724" s="2" t="s">
        <v>86</v>
      </c>
      <c r="K1724" s="3" t="s">
        <v>9</v>
      </c>
      <c r="L1724" s="3" t="s">
        <v>82</v>
      </c>
      <c r="M1724" s="3"/>
      <c r="N1724" s="6"/>
      <c r="O1724" s="11" t="s">
        <v>105</v>
      </c>
    </row>
    <row r="1725" spans="8:15" x14ac:dyDescent="0.35">
      <c r="H1725" s="14" t="str">
        <f t="shared" ref="H1725:H1788" si="28">I1725&amp;J1725&amp;K1725&amp;L1725&amp;M1725&amp;N1725</f>
        <v>YesLithium_titanateIn equipmentMultiple_cells</v>
      </c>
      <c r="I1725" s="3" t="s">
        <v>16</v>
      </c>
      <c r="J1725" s="2" t="s">
        <v>88</v>
      </c>
      <c r="K1725" s="3" t="s">
        <v>35</v>
      </c>
      <c r="L1725" s="3" t="s">
        <v>82</v>
      </c>
      <c r="M1725" s="3"/>
      <c r="N1725" s="6"/>
      <c r="O1725" s="11" t="s">
        <v>105</v>
      </c>
    </row>
    <row r="1726" spans="8:15" x14ac:dyDescent="0.35">
      <c r="H1726" s="14" t="str">
        <f t="shared" si="28"/>
        <v>YesLithium_titanateWith equipmentMultiple_cells</v>
      </c>
      <c r="I1726" s="3" t="s">
        <v>16</v>
      </c>
      <c r="J1726" s="2" t="s">
        <v>88</v>
      </c>
      <c r="K1726" s="3" t="s">
        <v>37</v>
      </c>
      <c r="L1726" s="3" t="s">
        <v>82</v>
      </c>
      <c r="M1726" s="3"/>
      <c r="N1726" s="6"/>
      <c r="O1726" s="11" t="s">
        <v>105</v>
      </c>
    </row>
    <row r="1727" spans="8:15" x14ac:dyDescent="0.35">
      <c r="H1727" s="14" t="str">
        <f t="shared" si="28"/>
        <v>YesLithium_titanateStandaloneMultiple_cells</v>
      </c>
      <c r="I1727" s="3" t="s">
        <v>16</v>
      </c>
      <c r="J1727" s="2" t="s">
        <v>88</v>
      </c>
      <c r="K1727" s="3" t="s">
        <v>9</v>
      </c>
      <c r="L1727" s="3" t="s">
        <v>82</v>
      </c>
      <c r="M1727" s="3"/>
      <c r="N1727" s="6"/>
      <c r="O1727" s="11" t="s">
        <v>105</v>
      </c>
    </row>
    <row r="1728" spans="8:15" x14ac:dyDescent="0.35">
      <c r="H1728" s="14" t="str">
        <f t="shared" si="28"/>
        <v>Yes_18650_In equipmentMultiple_cells</v>
      </c>
      <c r="I1728" s="3" t="s">
        <v>16</v>
      </c>
      <c r="J1728" s="3" t="s">
        <v>78</v>
      </c>
      <c r="K1728" s="3" t="s">
        <v>35</v>
      </c>
      <c r="L1728" s="3" t="s">
        <v>82</v>
      </c>
      <c r="M1728" s="3"/>
      <c r="N1728" s="6"/>
      <c r="O1728" s="11" t="s">
        <v>105</v>
      </c>
    </row>
    <row r="1729" spans="8:15" x14ac:dyDescent="0.35">
      <c r="H1729" s="14" t="str">
        <f t="shared" si="28"/>
        <v>Yes_18650_With equipmentMultiple_cells</v>
      </c>
      <c r="I1729" s="3" t="s">
        <v>16</v>
      </c>
      <c r="J1729" s="3" t="s">
        <v>78</v>
      </c>
      <c r="K1729" s="3" t="s">
        <v>37</v>
      </c>
      <c r="L1729" s="3" t="s">
        <v>82</v>
      </c>
      <c r="M1729" s="3"/>
      <c r="N1729" s="6"/>
      <c r="O1729" s="11" t="s">
        <v>105</v>
      </c>
    </row>
    <row r="1730" spans="8:15" x14ac:dyDescent="0.35">
      <c r="H1730" s="14" t="str">
        <f t="shared" si="28"/>
        <v>Yes_18650_StandaloneMultiple_cells</v>
      </c>
      <c r="I1730" s="3" t="s">
        <v>16</v>
      </c>
      <c r="J1730" s="3" t="s">
        <v>78</v>
      </c>
      <c r="K1730" s="3" t="s">
        <v>9</v>
      </c>
      <c r="L1730" s="3" t="s">
        <v>82</v>
      </c>
      <c r="M1730" s="3"/>
      <c r="N1730" s="6"/>
      <c r="O1730" s="11" t="s">
        <v>105</v>
      </c>
    </row>
    <row r="1731" spans="8:15" x14ac:dyDescent="0.35">
      <c r="H1731" s="14" t="str">
        <f t="shared" si="28"/>
        <v>YesLithium_IonIn equipmentMultiple_cells</v>
      </c>
      <c r="I1731" s="3" t="s">
        <v>16</v>
      </c>
      <c r="J1731" s="2" t="s">
        <v>79</v>
      </c>
      <c r="K1731" s="3" t="s">
        <v>35</v>
      </c>
      <c r="L1731" s="3" t="s">
        <v>82</v>
      </c>
      <c r="M1731" s="3"/>
      <c r="N1731" s="6"/>
      <c r="O1731" s="11" t="s">
        <v>105</v>
      </c>
    </row>
    <row r="1732" spans="8:15" x14ac:dyDescent="0.35">
      <c r="H1732" s="14" t="str">
        <f t="shared" si="28"/>
        <v>YesLithium_IonWith equipmentMultiple_cells</v>
      </c>
      <c r="I1732" s="3" t="s">
        <v>16</v>
      </c>
      <c r="J1732" s="2" t="s">
        <v>79</v>
      </c>
      <c r="K1732" s="3" t="s">
        <v>37</v>
      </c>
      <c r="L1732" s="3" t="s">
        <v>82</v>
      </c>
      <c r="M1732" s="3"/>
      <c r="N1732" s="6"/>
      <c r="O1732" s="11" t="s">
        <v>105</v>
      </c>
    </row>
    <row r="1733" spans="8:15" x14ac:dyDescent="0.35">
      <c r="H1733" s="14" t="str">
        <f t="shared" si="28"/>
        <v>YesLithium_IonStandaloneMultiple_cells</v>
      </c>
      <c r="I1733" s="3" t="s">
        <v>16</v>
      </c>
      <c r="J1733" s="2" t="s">
        <v>79</v>
      </c>
      <c r="K1733" s="3" t="s">
        <v>9</v>
      </c>
      <c r="L1733" s="3" t="s">
        <v>82</v>
      </c>
      <c r="M1733" s="3"/>
      <c r="N1733" s="6"/>
      <c r="O1733" s="11" t="s">
        <v>105</v>
      </c>
    </row>
    <row r="1734" spans="8:15" x14ac:dyDescent="0.35">
      <c r="H1734" s="14" t="str">
        <f t="shared" si="28"/>
        <v>YesLithium_PolymerIn equipmentMultiple_cells</v>
      </c>
      <c r="I1734" s="3" t="s">
        <v>16</v>
      </c>
      <c r="J1734" s="2" t="s">
        <v>85</v>
      </c>
      <c r="K1734" s="3" t="s">
        <v>35</v>
      </c>
      <c r="L1734" s="3" t="s">
        <v>82</v>
      </c>
      <c r="M1734" s="3"/>
      <c r="N1734" s="6"/>
      <c r="O1734" s="11" t="s">
        <v>105</v>
      </c>
    </row>
    <row r="1735" spans="8:15" x14ac:dyDescent="0.35">
      <c r="H1735" s="14" t="str">
        <f t="shared" si="28"/>
        <v>YesLithium_PolymerWith equipmentMultiple_cells</v>
      </c>
      <c r="I1735" s="3" t="s">
        <v>16</v>
      </c>
      <c r="J1735" s="2" t="s">
        <v>85</v>
      </c>
      <c r="K1735" s="3" t="s">
        <v>37</v>
      </c>
      <c r="L1735" s="3" t="s">
        <v>82</v>
      </c>
      <c r="M1735" s="3"/>
      <c r="N1735" s="6"/>
      <c r="O1735" s="11" t="s">
        <v>105</v>
      </c>
    </row>
    <row r="1736" spans="8:15" x14ac:dyDescent="0.35">
      <c r="H1736" s="14" t="str">
        <f t="shared" si="28"/>
        <v>YesLithium_PolymerStandaloneMultiple_cells</v>
      </c>
      <c r="I1736" s="3" t="s">
        <v>16</v>
      </c>
      <c r="J1736" s="2" t="s">
        <v>85</v>
      </c>
      <c r="K1736" s="3" t="s">
        <v>9</v>
      </c>
      <c r="L1736" s="3" t="s">
        <v>82</v>
      </c>
      <c r="M1736" s="3"/>
      <c r="N1736" s="6"/>
      <c r="O1736" s="11" t="s">
        <v>105</v>
      </c>
    </row>
    <row r="1737" spans="8:15" x14ac:dyDescent="0.35">
      <c r="H1737" s="14" t="str">
        <f t="shared" si="28"/>
        <v>YesLithium_cobalt_oxideIn equipmentMultiple_cells</v>
      </c>
      <c r="I1737" s="3" t="s">
        <v>16</v>
      </c>
      <c r="J1737" s="2" t="s">
        <v>84</v>
      </c>
      <c r="K1737" s="3" t="s">
        <v>35</v>
      </c>
      <c r="L1737" s="3" t="s">
        <v>82</v>
      </c>
      <c r="M1737" s="3"/>
      <c r="N1737" s="6"/>
      <c r="O1737" s="11" t="s">
        <v>105</v>
      </c>
    </row>
    <row r="1738" spans="8:15" x14ac:dyDescent="0.35">
      <c r="H1738" s="14" t="str">
        <f t="shared" si="28"/>
        <v>YesLithium_cobalt_oxideWith equipmentMultiple_cells</v>
      </c>
      <c r="I1738" s="3" t="s">
        <v>16</v>
      </c>
      <c r="J1738" s="2" t="s">
        <v>84</v>
      </c>
      <c r="K1738" s="3" t="s">
        <v>37</v>
      </c>
      <c r="L1738" s="3" t="s">
        <v>82</v>
      </c>
      <c r="M1738" s="3"/>
      <c r="N1738" s="6"/>
      <c r="O1738" s="11" t="s">
        <v>105</v>
      </c>
    </row>
    <row r="1739" spans="8:15" x14ac:dyDescent="0.35">
      <c r="H1739" s="14" t="str">
        <f t="shared" si="28"/>
        <v>YesLithium_cobalt_oxideStandaloneMultiple_cells</v>
      </c>
      <c r="I1739" s="3" t="s">
        <v>16</v>
      </c>
      <c r="J1739" s="2" t="s">
        <v>84</v>
      </c>
      <c r="K1739" s="3" t="s">
        <v>9</v>
      </c>
      <c r="L1739" s="3" t="s">
        <v>82</v>
      </c>
      <c r="M1739" s="3"/>
      <c r="N1739" s="6"/>
      <c r="O1739" s="11" t="s">
        <v>105</v>
      </c>
    </row>
    <row r="1740" spans="8:15" ht="29" x14ac:dyDescent="0.35">
      <c r="H1740" s="14" t="str">
        <f t="shared" si="28"/>
        <v>YesLithium_nickel_manganese_cobalt_oxideIn equipmentMultiple_cells</v>
      </c>
      <c r="I1740" s="3" t="s">
        <v>16</v>
      </c>
      <c r="J1740" s="2" t="s">
        <v>87</v>
      </c>
      <c r="K1740" s="3" t="s">
        <v>35</v>
      </c>
      <c r="L1740" s="3" t="s">
        <v>82</v>
      </c>
      <c r="M1740" s="3"/>
      <c r="N1740" s="6"/>
      <c r="O1740" s="11" t="s">
        <v>105</v>
      </c>
    </row>
    <row r="1741" spans="8:15" ht="29" x14ac:dyDescent="0.35">
      <c r="H1741" s="14" t="str">
        <f t="shared" si="28"/>
        <v>YesLithium_nickel_manganese_cobalt_oxideWith equipmentMultiple_cells</v>
      </c>
      <c r="I1741" s="3" t="s">
        <v>16</v>
      </c>
      <c r="J1741" s="2" t="s">
        <v>87</v>
      </c>
      <c r="K1741" s="3" t="s">
        <v>37</v>
      </c>
      <c r="L1741" s="3" t="s">
        <v>82</v>
      </c>
      <c r="M1741" s="3"/>
      <c r="N1741" s="6"/>
      <c r="O1741" s="11" t="s">
        <v>105</v>
      </c>
    </row>
    <row r="1742" spans="8:15" ht="29" x14ac:dyDescent="0.35">
      <c r="H1742" s="14" t="str">
        <f t="shared" si="28"/>
        <v>YesLithium_nickel_manganese_cobalt_oxideStandaloneMultiple_cells</v>
      </c>
      <c r="I1742" s="3" t="s">
        <v>16</v>
      </c>
      <c r="J1742" s="2" t="s">
        <v>87</v>
      </c>
      <c r="K1742" s="3" t="s">
        <v>9</v>
      </c>
      <c r="L1742" s="3" t="s">
        <v>82</v>
      </c>
      <c r="M1742" s="3"/>
      <c r="N1742" s="6"/>
      <c r="O1742" s="11" t="s">
        <v>105</v>
      </c>
    </row>
    <row r="1743" spans="8:15" x14ac:dyDescent="0.35">
      <c r="H1743" s="14" t="str">
        <f t="shared" si="28"/>
        <v>YesLithium_iron_phosphateIn equipmentMultiple_cells</v>
      </c>
      <c r="I1743" s="3" t="s">
        <v>16</v>
      </c>
      <c r="J1743" s="2" t="s">
        <v>86</v>
      </c>
      <c r="K1743" s="3" t="s">
        <v>35</v>
      </c>
      <c r="L1743" s="3" t="s">
        <v>82</v>
      </c>
      <c r="M1743" s="3"/>
      <c r="N1743" s="6"/>
      <c r="O1743" s="11" t="s">
        <v>105</v>
      </c>
    </row>
    <row r="1744" spans="8:15" x14ac:dyDescent="0.35">
      <c r="H1744" s="14" t="str">
        <f t="shared" si="28"/>
        <v>YesLithium_iron_phosphateWith equipmentMultiple_cells</v>
      </c>
      <c r="I1744" s="3" t="s">
        <v>16</v>
      </c>
      <c r="J1744" s="2" t="s">
        <v>86</v>
      </c>
      <c r="K1744" s="3" t="s">
        <v>37</v>
      </c>
      <c r="L1744" s="3" t="s">
        <v>82</v>
      </c>
      <c r="M1744" s="3"/>
      <c r="N1744" s="6"/>
      <c r="O1744" s="11" t="s">
        <v>105</v>
      </c>
    </row>
    <row r="1745" spans="8:15" x14ac:dyDescent="0.35">
      <c r="H1745" s="14" t="str">
        <f t="shared" si="28"/>
        <v>YesLithium_iron_phosphateStandaloneMultiple_cells</v>
      </c>
      <c r="I1745" s="3" t="s">
        <v>16</v>
      </c>
      <c r="J1745" s="2" t="s">
        <v>86</v>
      </c>
      <c r="K1745" s="3" t="s">
        <v>9</v>
      </c>
      <c r="L1745" s="3" t="s">
        <v>82</v>
      </c>
      <c r="M1745" s="3"/>
      <c r="N1745" s="6"/>
      <c r="O1745" s="11" t="s">
        <v>105</v>
      </c>
    </row>
    <row r="1746" spans="8:15" x14ac:dyDescent="0.35">
      <c r="H1746" s="14" t="str">
        <f t="shared" si="28"/>
        <v>YesLithium_titanateIn equipmentMultiple_cells</v>
      </c>
      <c r="I1746" s="3" t="s">
        <v>16</v>
      </c>
      <c r="J1746" s="2" t="s">
        <v>88</v>
      </c>
      <c r="K1746" s="3" t="s">
        <v>35</v>
      </c>
      <c r="L1746" s="3" t="s">
        <v>82</v>
      </c>
      <c r="M1746" s="3"/>
      <c r="N1746" s="6"/>
      <c r="O1746" s="11" t="s">
        <v>105</v>
      </c>
    </row>
    <row r="1747" spans="8:15" x14ac:dyDescent="0.35">
      <c r="H1747" s="14" t="str">
        <f t="shared" si="28"/>
        <v>YesLithium_titanateWith equipmentMultiple_cells</v>
      </c>
      <c r="I1747" s="3" t="s">
        <v>16</v>
      </c>
      <c r="J1747" s="2" t="s">
        <v>88</v>
      </c>
      <c r="K1747" s="3" t="s">
        <v>37</v>
      </c>
      <c r="L1747" s="3" t="s">
        <v>82</v>
      </c>
      <c r="M1747" s="3"/>
      <c r="N1747" s="6"/>
      <c r="O1747" s="11" t="s">
        <v>105</v>
      </c>
    </row>
    <row r="1748" spans="8:15" x14ac:dyDescent="0.35">
      <c r="H1748" s="14" t="str">
        <f t="shared" si="28"/>
        <v>YesLithium_titanateStandaloneMultiple_cells</v>
      </c>
      <c r="I1748" s="3" t="s">
        <v>16</v>
      </c>
      <c r="J1748" s="2" t="s">
        <v>88</v>
      </c>
      <c r="K1748" s="3" t="s">
        <v>9</v>
      </c>
      <c r="L1748" s="3" t="s">
        <v>82</v>
      </c>
      <c r="M1748" s="3"/>
      <c r="N1748" s="6"/>
      <c r="O1748" s="11" t="s">
        <v>105</v>
      </c>
    </row>
    <row r="1749" spans="8:15" x14ac:dyDescent="0.35">
      <c r="H1749" s="14" t="str">
        <f t="shared" si="28"/>
        <v>Yes_18650_In equipmentMultiple_cells</v>
      </c>
      <c r="I1749" s="3" t="s">
        <v>16</v>
      </c>
      <c r="J1749" s="3" t="s">
        <v>78</v>
      </c>
      <c r="K1749" s="3" t="s">
        <v>35</v>
      </c>
      <c r="L1749" s="3" t="s">
        <v>82</v>
      </c>
      <c r="M1749" s="3"/>
      <c r="N1749" s="6"/>
      <c r="O1749" s="11" t="s">
        <v>105</v>
      </c>
    </row>
    <row r="1750" spans="8:15" x14ac:dyDescent="0.35">
      <c r="H1750" s="14" t="str">
        <f t="shared" si="28"/>
        <v>Yes_18650_With equipmentMultiple_cells</v>
      </c>
      <c r="I1750" s="3" t="s">
        <v>16</v>
      </c>
      <c r="J1750" s="3" t="s">
        <v>78</v>
      </c>
      <c r="K1750" s="3" t="s">
        <v>37</v>
      </c>
      <c r="L1750" s="3" t="s">
        <v>82</v>
      </c>
      <c r="M1750" s="3"/>
      <c r="N1750" s="6"/>
      <c r="O1750" s="11" t="s">
        <v>105</v>
      </c>
    </row>
    <row r="1751" spans="8:15" x14ac:dyDescent="0.35">
      <c r="H1751" s="14" t="str">
        <f t="shared" si="28"/>
        <v>Yes_18650_StandaloneMultiple_cells</v>
      </c>
      <c r="I1751" s="3" t="s">
        <v>16</v>
      </c>
      <c r="J1751" s="3" t="s">
        <v>78</v>
      </c>
      <c r="K1751" s="3" t="s">
        <v>9</v>
      </c>
      <c r="L1751" s="3" t="s">
        <v>82</v>
      </c>
      <c r="M1751" s="3"/>
      <c r="N1751" s="6"/>
      <c r="O1751" s="11" t="s">
        <v>105</v>
      </c>
    </row>
    <row r="1752" spans="8:15" x14ac:dyDescent="0.35">
      <c r="H1752" s="14" t="str">
        <f t="shared" si="28"/>
        <v>YesLithium_IonIn equipmentMultiple_cells</v>
      </c>
      <c r="I1752" s="3" t="s">
        <v>16</v>
      </c>
      <c r="J1752" s="2" t="s">
        <v>79</v>
      </c>
      <c r="K1752" s="3" t="s">
        <v>35</v>
      </c>
      <c r="L1752" s="3" t="s">
        <v>82</v>
      </c>
      <c r="M1752" s="3"/>
      <c r="N1752" s="6"/>
      <c r="O1752" s="11" t="s">
        <v>105</v>
      </c>
    </row>
    <row r="1753" spans="8:15" x14ac:dyDescent="0.35">
      <c r="H1753" s="14" t="str">
        <f t="shared" si="28"/>
        <v>YesLithium_IonWith equipmentMultiple_cells</v>
      </c>
      <c r="I1753" s="3" t="s">
        <v>16</v>
      </c>
      <c r="J1753" s="2" t="s">
        <v>79</v>
      </c>
      <c r="K1753" s="3" t="s">
        <v>37</v>
      </c>
      <c r="L1753" s="3" t="s">
        <v>82</v>
      </c>
      <c r="M1753" s="3"/>
      <c r="N1753" s="6"/>
      <c r="O1753" s="11" t="s">
        <v>105</v>
      </c>
    </row>
    <row r="1754" spans="8:15" x14ac:dyDescent="0.35">
      <c r="H1754" s="14" t="str">
        <f t="shared" si="28"/>
        <v>YesLithium_IonStandaloneMultiple_cells</v>
      </c>
      <c r="I1754" s="3" t="s">
        <v>16</v>
      </c>
      <c r="J1754" s="2" t="s">
        <v>79</v>
      </c>
      <c r="K1754" s="3" t="s">
        <v>9</v>
      </c>
      <c r="L1754" s="3" t="s">
        <v>82</v>
      </c>
      <c r="M1754" s="3"/>
      <c r="N1754" s="6"/>
      <c r="O1754" s="11" t="s">
        <v>105</v>
      </c>
    </row>
    <row r="1755" spans="8:15" x14ac:dyDescent="0.35">
      <c r="H1755" s="14" t="str">
        <f t="shared" si="28"/>
        <v>YesLithium_PolymerIn equipmentMultiple_cells</v>
      </c>
      <c r="I1755" s="3" t="s">
        <v>16</v>
      </c>
      <c r="J1755" s="2" t="s">
        <v>85</v>
      </c>
      <c r="K1755" s="3" t="s">
        <v>35</v>
      </c>
      <c r="L1755" s="3" t="s">
        <v>82</v>
      </c>
      <c r="M1755" s="3"/>
      <c r="N1755" s="6"/>
      <c r="O1755" s="11" t="s">
        <v>105</v>
      </c>
    </row>
    <row r="1756" spans="8:15" x14ac:dyDescent="0.35">
      <c r="H1756" s="14" t="str">
        <f t="shared" si="28"/>
        <v>YesLithium_PolymerWith equipmentMultiple_cells</v>
      </c>
      <c r="I1756" s="3" t="s">
        <v>16</v>
      </c>
      <c r="J1756" s="2" t="s">
        <v>85</v>
      </c>
      <c r="K1756" s="3" t="s">
        <v>37</v>
      </c>
      <c r="L1756" s="3" t="s">
        <v>82</v>
      </c>
      <c r="M1756" s="3"/>
      <c r="N1756" s="6"/>
      <c r="O1756" s="11" t="s">
        <v>105</v>
      </c>
    </row>
    <row r="1757" spans="8:15" x14ac:dyDescent="0.35">
      <c r="H1757" s="14" t="str">
        <f t="shared" si="28"/>
        <v>YesLithium_PolymerStandaloneMultiple_cells</v>
      </c>
      <c r="I1757" s="3" t="s">
        <v>16</v>
      </c>
      <c r="J1757" s="2" t="s">
        <v>85</v>
      </c>
      <c r="K1757" s="3" t="s">
        <v>9</v>
      </c>
      <c r="L1757" s="3" t="s">
        <v>82</v>
      </c>
      <c r="M1757" s="3"/>
      <c r="N1757" s="6"/>
      <c r="O1757" s="11" t="s">
        <v>105</v>
      </c>
    </row>
    <row r="1758" spans="8:15" x14ac:dyDescent="0.35">
      <c r="H1758" s="14" t="str">
        <f t="shared" si="28"/>
        <v>YesLithium_cobalt_oxideIn equipmentMultiple_cells</v>
      </c>
      <c r="I1758" s="3" t="s">
        <v>16</v>
      </c>
      <c r="J1758" s="2" t="s">
        <v>84</v>
      </c>
      <c r="K1758" s="3" t="s">
        <v>35</v>
      </c>
      <c r="L1758" s="3" t="s">
        <v>82</v>
      </c>
      <c r="M1758" s="3"/>
      <c r="N1758" s="6"/>
      <c r="O1758" s="11" t="s">
        <v>105</v>
      </c>
    </row>
    <row r="1759" spans="8:15" x14ac:dyDescent="0.35">
      <c r="H1759" s="14" t="str">
        <f t="shared" si="28"/>
        <v>YesLithium_cobalt_oxideWith equipmentMultiple_cells</v>
      </c>
      <c r="I1759" s="3" t="s">
        <v>16</v>
      </c>
      <c r="J1759" s="2" t="s">
        <v>84</v>
      </c>
      <c r="K1759" s="3" t="s">
        <v>37</v>
      </c>
      <c r="L1759" s="3" t="s">
        <v>82</v>
      </c>
      <c r="M1759" s="3"/>
      <c r="N1759" s="6"/>
      <c r="O1759" s="11" t="s">
        <v>105</v>
      </c>
    </row>
    <row r="1760" spans="8:15" x14ac:dyDescent="0.35">
      <c r="H1760" s="14" t="str">
        <f t="shared" si="28"/>
        <v>YesLithium_cobalt_oxideStandaloneMultiple_cells</v>
      </c>
      <c r="I1760" s="3" t="s">
        <v>16</v>
      </c>
      <c r="J1760" s="2" t="s">
        <v>84</v>
      </c>
      <c r="K1760" s="3" t="s">
        <v>9</v>
      </c>
      <c r="L1760" s="3" t="s">
        <v>82</v>
      </c>
      <c r="M1760" s="3"/>
      <c r="N1760" s="6"/>
      <c r="O1760" s="11" t="s">
        <v>105</v>
      </c>
    </row>
    <row r="1761" spans="8:15" ht="29" x14ac:dyDescent="0.35">
      <c r="H1761" s="14" t="str">
        <f t="shared" si="28"/>
        <v>YesLithium_nickel_manganese_cobalt_oxideIn equipmentMultiple_cells</v>
      </c>
      <c r="I1761" s="3" t="s">
        <v>16</v>
      </c>
      <c r="J1761" s="2" t="s">
        <v>87</v>
      </c>
      <c r="K1761" s="3" t="s">
        <v>35</v>
      </c>
      <c r="L1761" s="3" t="s">
        <v>82</v>
      </c>
      <c r="M1761" s="3"/>
      <c r="N1761" s="6"/>
      <c r="O1761" s="11" t="s">
        <v>105</v>
      </c>
    </row>
    <row r="1762" spans="8:15" ht="29" x14ac:dyDescent="0.35">
      <c r="H1762" s="14" t="str">
        <f t="shared" si="28"/>
        <v>YesLithium_nickel_manganese_cobalt_oxideWith equipmentMultiple_cells</v>
      </c>
      <c r="I1762" s="3" t="s">
        <v>16</v>
      </c>
      <c r="J1762" s="2" t="s">
        <v>87</v>
      </c>
      <c r="K1762" s="3" t="s">
        <v>37</v>
      </c>
      <c r="L1762" s="3" t="s">
        <v>82</v>
      </c>
      <c r="M1762" s="3"/>
      <c r="N1762" s="6"/>
      <c r="O1762" s="11" t="s">
        <v>105</v>
      </c>
    </row>
    <row r="1763" spans="8:15" ht="29" x14ac:dyDescent="0.35">
      <c r="H1763" s="14" t="str">
        <f t="shared" si="28"/>
        <v>YesLithium_nickel_manganese_cobalt_oxideStandaloneMultiple_cells</v>
      </c>
      <c r="I1763" s="3" t="s">
        <v>16</v>
      </c>
      <c r="J1763" s="2" t="s">
        <v>87</v>
      </c>
      <c r="K1763" s="3" t="s">
        <v>9</v>
      </c>
      <c r="L1763" s="3" t="s">
        <v>82</v>
      </c>
      <c r="M1763" s="3"/>
      <c r="N1763" s="6"/>
      <c r="O1763" s="11" t="s">
        <v>105</v>
      </c>
    </row>
    <row r="1764" spans="8:15" x14ac:dyDescent="0.35">
      <c r="H1764" s="14" t="str">
        <f t="shared" si="28"/>
        <v>YesLithium_iron_phosphateIn equipmentMultiple_cells</v>
      </c>
      <c r="I1764" s="3" t="s">
        <v>16</v>
      </c>
      <c r="J1764" s="2" t="s">
        <v>86</v>
      </c>
      <c r="K1764" s="3" t="s">
        <v>35</v>
      </c>
      <c r="L1764" s="3" t="s">
        <v>82</v>
      </c>
      <c r="M1764" s="3"/>
      <c r="N1764" s="6"/>
      <c r="O1764" s="11" t="s">
        <v>105</v>
      </c>
    </row>
    <row r="1765" spans="8:15" x14ac:dyDescent="0.35">
      <c r="H1765" s="14" t="str">
        <f t="shared" si="28"/>
        <v>YesLithium_iron_phosphateWith equipmentMultiple_cells</v>
      </c>
      <c r="I1765" s="3" t="s">
        <v>16</v>
      </c>
      <c r="J1765" s="2" t="s">
        <v>86</v>
      </c>
      <c r="K1765" s="3" t="s">
        <v>37</v>
      </c>
      <c r="L1765" s="3" t="s">
        <v>82</v>
      </c>
      <c r="M1765" s="3"/>
      <c r="N1765" s="6"/>
      <c r="O1765" s="11" t="s">
        <v>105</v>
      </c>
    </row>
    <row r="1766" spans="8:15" x14ac:dyDescent="0.35">
      <c r="H1766" s="14" t="str">
        <f t="shared" si="28"/>
        <v>YesLithium_iron_phosphateStandaloneMultiple_cells</v>
      </c>
      <c r="I1766" s="3" t="s">
        <v>16</v>
      </c>
      <c r="J1766" s="2" t="s">
        <v>86</v>
      </c>
      <c r="K1766" s="3" t="s">
        <v>9</v>
      </c>
      <c r="L1766" s="3" t="s">
        <v>82</v>
      </c>
      <c r="M1766" s="3"/>
      <c r="N1766" s="6"/>
      <c r="O1766" s="11" t="s">
        <v>105</v>
      </c>
    </row>
    <row r="1767" spans="8:15" x14ac:dyDescent="0.35">
      <c r="H1767" s="14" t="str">
        <f t="shared" si="28"/>
        <v>YesLithium_titanateIn equipmentMultiple_cells</v>
      </c>
      <c r="I1767" s="3" t="s">
        <v>16</v>
      </c>
      <c r="J1767" s="2" t="s">
        <v>88</v>
      </c>
      <c r="K1767" s="3" t="s">
        <v>35</v>
      </c>
      <c r="L1767" s="3" t="s">
        <v>82</v>
      </c>
      <c r="M1767" s="3"/>
      <c r="N1767" s="6"/>
      <c r="O1767" s="11" t="s">
        <v>105</v>
      </c>
    </row>
    <row r="1768" spans="8:15" x14ac:dyDescent="0.35">
      <c r="H1768" s="14" t="str">
        <f t="shared" si="28"/>
        <v>YesLithium_titanateWith equipmentMultiple_cells</v>
      </c>
      <c r="I1768" s="3" t="s">
        <v>16</v>
      </c>
      <c r="J1768" s="2" t="s">
        <v>88</v>
      </c>
      <c r="K1768" s="3" t="s">
        <v>37</v>
      </c>
      <c r="L1768" s="3" t="s">
        <v>82</v>
      </c>
      <c r="M1768" s="3"/>
      <c r="N1768" s="6"/>
      <c r="O1768" s="11" t="s">
        <v>105</v>
      </c>
    </row>
    <row r="1769" spans="8:15" x14ac:dyDescent="0.35">
      <c r="H1769" s="14" t="str">
        <f t="shared" si="28"/>
        <v>YesLithium_titanateStandaloneMultiple_cells</v>
      </c>
      <c r="I1769" s="3" t="s">
        <v>16</v>
      </c>
      <c r="J1769" s="2" t="s">
        <v>88</v>
      </c>
      <c r="K1769" s="3" t="s">
        <v>9</v>
      </c>
      <c r="L1769" s="3" t="s">
        <v>82</v>
      </c>
      <c r="M1769" s="3"/>
      <c r="N1769" s="6"/>
      <c r="O1769" s="11" t="s">
        <v>105</v>
      </c>
    </row>
    <row r="1770" spans="8:15" x14ac:dyDescent="0.35">
      <c r="H1770" s="14" t="str">
        <f t="shared" si="28"/>
        <v>Yes_18650_In equipmentMultiple_cells</v>
      </c>
      <c r="I1770" s="3" t="s">
        <v>16</v>
      </c>
      <c r="J1770" s="3" t="s">
        <v>78</v>
      </c>
      <c r="K1770" s="3" t="s">
        <v>35</v>
      </c>
      <c r="L1770" s="3" t="s">
        <v>82</v>
      </c>
      <c r="M1770" s="3"/>
      <c r="N1770" s="6"/>
      <c r="O1770" s="11" t="s">
        <v>105</v>
      </c>
    </row>
    <row r="1771" spans="8:15" x14ac:dyDescent="0.35">
      <c r="H1771" s="14" t="str">
        <f t="shared" si="28"/>
        <v>Yes_18650_With equipmentMultiple_cells</v>
      </c>
      <c r="I1771" s="3" t="s">
        <v>16</v>
      </c>
      <c r="J1771" s="3" t="s">
        <v>78</v>
      </c>
      <c r="K1771" s="3" t="s">
        <v>37</v>
      </c>
      <c r="L1771" s="3" t="s">
        <v>82</v>
      </c>
      <c r="M1771" s="3"/>
      <c r="N1771" s="6"/>
      <c r="O1771" s="11" t="s">
        <v>105</v>
      </c>
    </row>
    <row r="1772" spans="8:15" x14ac:dyDescent="0.35">
      <c r="H1772" s="14" t="str">
        <f t="shared" si="28"/>
        <v>Yes_18650_StandaloneMultiple_cells</v>
      </c>
      <c r="I1772" s="3" t="s">
        <v>16</v>
      </c>
      <c r="J1772" s="3" t="s">
        <v>78</v>
      </c>
      <c r="K1772" s="3" t="s">
        <v>9</v>
      </c>
      <c r="L1772" s="3" t="s">
        <v>82</v>
      </c>
      <c r="M1772" s="3"/>
      <c r="N1772" s="6"/>
      <c r="O1772" s="11" t="s">
        <v>105</v>
      </c>
    </row>
    <row r="1773" spans="8:15" x14ac:dyDescent="0.35">
      <c r="H1773" s="14" t="str">
        <f t="shared" si="28"/>
        <v>YesLithium_IonIn equipmentMultiple_cells</v>
      </c>
      <c r="I1773" s="3" t="s">
        <v>16</v>
      </c>
      <c r="J1773" s="2" t="s">
        <v>79</v>
      </c>
      <c r="K1773" s="3" t="s">
        <v>35</v>
      </c>
      <c r="L1773" s="3" t="s">
        <v>82</v>
      </c>
      <c r="M1773" s="3"/>
      <c r="N1773" s="6"/>
      <c r="O1773" s="11" t="s">
        <v>105</v>
      </c>
    </row>
    <row r="1774" spans="8:15" x14ac:dyDescent="0.35">
      <c r="H1774" s="14" t="str">
        <f t="shared" si="28"/>
        <v>YesLithium_IonWith equipmentMultiple_cells</v>
      </c>
      <c r="I1774" s="3" t="s">
        <v>16</v>
      </c>
      <c r="J1774" s="2" t="s">
        <v>79</v>
      </c>
      <c r="K1774" s="3" t="s">
        <v>37</v>
      </c>
      <c r="L1774" s="3" t="s">
        <v>82</v>
      </c>
      <c r="M1774" s="3"/>
      <c r="N1774" s="6"/>
      <c r="O1774" s="11" t="s">
        <v>105</v>
      </c>
    </row>
    <row r="1775" spans="8:15" x14ac:dyDescent="0.35">
      <c r="H1775" s="14" t="str">
        <f t="shared" si="28"/>
        <v>YesLithium_IonStandaloneMultiple_cells</v>
      </c>
      <c r="I1775" s="3" t="s">
        <v>16</v>
      </c>
      <c r="J1775" s="2" t="s">
        <v>79</v>
      </c>
      <c r="K1775" s="3" t="s">
        <v>9</v>
      </c>
      <c r="L1775" s="3" t="s">
        <v>82</v>
      </c>
      <c r="M1775" s="3"/>
      <c r="N1775" s="6"/>
      <c r="O1775" s="11" t="s">
        <v>105</v>
      </c>
    </row>
    <row r="1776" spans="8:15" x14ac:dyDescent="0.35">
      <c r="H1776" s="14" t="str">
        <f t="shared" si="28"/>
        <v>YesLithium_PolymerIn equipmentMultiple_cells</v>
      </c>
      <c r="I1776" s="3" t="s">
        <v>16</v>
      </c>
      <c r="J1776" s="2" t="s">
        <v>85</v>
      </c>
      <c r="K1776" s="3" t="s">
        <v>35</v>
      </c>
      <c r="L1776" s="3" t="s">
        <v>82</v>
      </c>
      <c r="M1776" s="3"/>
      <c r="N1776" s="6"/>
      <c r="O1776" s="11" t="s">
        <v>105</v>
      </c>
    </row>
    <row r="1777" spans="8:15" x14ac:dyDescent="0.35">
      <c r="H1777" s="14" t="str">
        <f t="shared" si="28"/>
        <v>YesLithium_PolymerWith equipmentMultiple_cells</v>
      </c>
      <c r="I1777" s="3" t="s">
        <v>16</v>
      </c>
      <c r="J1777" s="2" t="s">
        <v>85</v>
      </c>
      <c r="K1777" s="3" t="s">
        <v>37</v>
      </c>
      <c r="L1777" s="3" t="s">
        <v>82</v>
      </c>
      <c r="M1777" s="3"/>
      <c r="N1777" s="6"/>
      <c r="O1777" s="11" t="s">
        <v>105</v>
      </c>
    </row>
    <row r="1778" spans="8:15" x14ac:dyDescent="0.35">
      <c r="H1778" s="14" t="str">
        <f t="shared" si="28"/>
        <v>YesLithium_PolymerStandaloneMultiple_cells</v>
      </c>
      <c r="I1778" s="3" t="s">
        <v>16</v>
      </c>
      <c r="J1778" s="2" t="s">
        <v>85</v>
      </c>
      <c r="K1778" s="3" t="s">
        <v>9</v>
      </c>
      <c r="L1778" s="3" t="s">
        <v>82</v>
      </c>
      <c r="M1778" s="3"/>
      <c r="N1778" s="6"/>
      <c r="O1778" s="11" t="s">
        <v>105</v>
      </c>
    </row>
    <row r="1779" spans="8:15" x14ac:dyDescent="0.35">
      <c r="H1779" s="14" t="str">
        <f t="shared" si="28"/>
        <v>YesLithium_cobalt_oxideIn equipmentMultiple_cells</v>
      </c>
      <c r="I1779" s="3" t="s">
        <v>16</v>
      </c>
      <c r="J1779" s="2" t="s">
        <v>84</v>
      </c>
      <c r="K1779" s="3" t="s">
        <v>35</v>
      </c>
      <c r="L1779" s="3" t="s">
        <v>82</v>
      </c>
      <c r="M1779" s="3"/>
      <c r="N1779" s="6"/>
      <c r="O1779" s="11" t="s">
        <v>105</v>
      </c>
    </row>
    <row r="1780" spans="8:15" x14ac:dyDescent="0.35">
      <c r="H1780" s="14" t="str">
        <f t="shared" si="28"/>
        <v>YesLithium_cobalt_oxideWith equipmentMultiple_cells</v>
      </c>
      <c r="I1780" s="3" t="s">
        <v>16</v>
      </c>
      <c r="J1780" s="2" t="s">
        <v>84</v>
      </c>
      <c r="K1780" s="3" t="s">
        <v>37</v>
      </c>
      <c r="L1780" s="3" t="s">
        <v>82</v>
      </c>
      <c r="M1780" s="3"/>
      <c r="N1780" s="6"/>
      <c r="O1780" s="11" t="s">
        <v>105</v>
      </c>
    </row>
    <row r="1781" spans="8:15" x14ac:dyDescent="0.35">
      <c r="H1781" s="14" t="str">
        <f t="shared" si="28"/>
        <v>YesLithium_cobalt_oxideStandaloneMultiple_cells</v>
      </c>
      <c r="I1781" s="3" t="s">
        <v>16</v>
      </c>
      <c r="J1781" s="2" t="s">
        <v>84</v>
      </c>
      <c r="K1781" s="3" t="s">
        <v>9</v>
      </c>
      <c r="L1781" s="3" t="s">
        <v>82</v>
      </c>
      <c r="M1781" s="3"/>
      <c r="N1781" s="6"/>
      <c r="O1781" s="11" t="s">
        <v>105</v>
      </c>
    </row>
    <row r="1782" spans="8:15" ht="29" x14ac:dyDescent="0.35">
      <c r="H1782" s="14" t="str">
        <f t="shared" si="28"/>
        <v>YesLithium_nickel_manganese_cobalt_oxideIn equipmentMultiple_cells</v>
      </c>
      <c r="I1782" s="3" t="s">
        <v>16</v>
      </c>
      <c r="J1782" s="2" t="s">
        <v>87</v>
      </c>
      <c r="K1782" s="3" t="s">
        <v>35</v>
      </c>
      <c r="L1782" s="3" t="s">
        <v>82</v>
      </c>
      <c r="M1782" s="3"/>
      <c r="N1782" s="6"/>
      <c r="O1782" s="11" t="s">
        <v>105</v>
      </c>
    </row>
    <row r="1783" spans="8:15" ht="29" x14ac:dyDescent="0.35">
      <c r="H1783" s="14" t="str">
        <f t="shared" si="28"/>
        <v>YesLithium_nickel_manganese_cobalt_oxideWith equipmentMultiple_cells</v>
      </c>
      <c r="I1783" s="3" t="s">
        <v>16</v>
      </c>
      <c r="J1783" s="2" t="s">
        <v>87</v>
      </c>
      <c r="K1783" s="3" t="s">
        <v>37</v>
      </c>
      <c r="L1783" s="3" t="s">
        <v>82</v>
      </c>
      <c r="M1783" s="3"/>
      <c r="N1783" s="6"/>
      <c r="O1783" s="11" t="s">
        <v>105</v>
      </c>
    </row>
    <row r="1784" spans="8:15" ht="29" x14ac:dyDescent="0.35">
      <c r="H1784" s="14" t="str">
        <f t="shared" si="28"/>
        <v>YesLithium_nickel_manganese_cobalt_oxideStandaloneMultiple_cells</v>
      </c>
      <c r="I1784" s="3" t="s">
        <v>16</v>
      </c>
      <c r="J1784" s="2" t="s">
        <v>87</v>
      </c>
      <c r="K1784" s="3" t="s">
        <v>9</v>
      </c>
      <c r="L1784" s="3" t="s">
        <v>82</v>
      </c>
      <c r="M1784" s="3"/>
      <c r="N1784" s="6"/>
      <c r="O1784" s="11" t="s">
        <v>105</v>
      </c>
    </row>
    <row r="1785" spans="8:15" x14ac:dyDescent="0.35">
      <c r="H1785" s="14" t="str">
        <f t="shared" si="28"/>
        <v>YesLithium_iron_phosphateIn equipmentMultiple_cells</v>
      </c>
      <c r="I1785" s="3" t="s">
        <v>16</v>
      </c>
      <c r="J1785" s="2" t="s">
        <v>86</v>
      </c>
      <c r="K1785" s="3" t="s">
        <v>35</v>
      </c>
      <c r="L1785" s="3" t="s">
        <v>82</v>
      </c>
      <c r="M1785" s="3"/>
      <c r="N1785" s="6"/>
      <c r="O1785" s="11" t="s">
        <v>105</v>
      </c>
    </row>
    <row r="1786" spans="8:15" x14ac:dyDescent="0.35">
      <c r="H1786" s="14" t="str">
        <f t="shared" si="28"/>
        <v>YesLithium_iron_phosphateWith equipmentMultiple_cells</v>
      </c>
      <c r="I1786" s="3" t="s">
        <v>16</v>
      </c>
      <c r="J1786" s="2" t="s">
        <v>86</v>
      </c>
      <c r="K1786" s="3" t="s">
        <v>37</v>
      </c>
      <c r="L1786" s="3" t="s">
        <v>82</v>
      </c>
      <c r="M1786" s="3"/>
      <c r="N1786" s="6"/>
      <c r="O1786" s="11" t="s">
        <v>105</v>
      </c>
    </row>
    <row r="1787" spans="8:15" x14ac:dyDescent="0.35">
      <c r="H1787" s="14" t="str">
        <f t="shared" si="28"/>
        <v>YesLithium_iron_phosphateStandaloneMultiple_cells</v>
      </c>
      <c r="I1787" s="3" t="s">
        <v>16</v>
      </c>
      <c r="J1787" s="2" t="s">
        <v>86</v>
      </c>
      <c r="K1787" s="3" t="s">
        <v>9</v>
      </c>
      <c r="L1787" s="3" t="s">
        <v>82</v>
      </c>
      <c r="M1787" s="3"/>
      <c r="N1787" s="6"/>
      <c r="O1787" s="11" t="s">
        <v>105</v>
      </c>
    </row>
    <row r="1788" spans="8:15" x14ac:dyDescent="0.35">
      <c r="H1788" s="14" t="str">
        <f t="shared" si="28"/>
        <v>YesLithium_titanateIn equipmentMultiple_cells</v>
      </c>
      <c r="I1788" s="3" t="s">
        <v>16</v>
      </c>
      <c r="J1788" s="2" t="s">
        <v>88</v>
      </c>
      <c r="K1788" s="3" t="s">
        <v>35</v>
      </c>
      <c r="L1788" s="3" t="s">
        <v>82</v>
      </c>
      <c r="M1788" s="3"/>
      <c r="N1788" s="6"/>
      <c r="O1788" s="11" t="s">
        <v>105</v>
      </c>
    </row>
    <row r="1789" spans="8:15" x14ac:dyDescent="0.35">
      <c r="H1789" s="14" t="str">
        <f t="shared" ref="H1789:H1852" si="29">I1789&amp;J1789&amp;K1789&amp;L1789&amp;M1789&amp;N1789</f>
        <v>YesLithium_titanateWith equipmentMultiple_cells</v>
      </c>
      <c r="I1789" s="3" t="s">
        <v>16</v>
      </c>
      <c r="J1789" s="2" t="s">
        <v>88</v>
      </c>
      <c r="K1789" s="3" t="s">
        <v>37</v>
      </c>
      <c r="L1789" s="3" t="s">
        <v>82</v>
      </c>
      <c r="M1789" s="3"/>
      <c r="N1789" s="6"/>
      <c r="O1789" s="11" t="s">
        <v>105</v>
      </c>
    </row>
    <row r="1790" spans="8:15" x14ac:dyDescent="0.35">
      <c r="H1790" s="14" t="str">
        <f t="shared" si="29"/>
        <v>YesLithium_titanateStandaloneMultiple_cells</v>
      </c>
      <c r="I1790" s="3" t="s">
        <v>16</v>
      </c>
      <c r="J1790" s="2" t="s">
        <v>88</v>
      </c>
      <c r="K1790" s="3" t="s">
        <v>9</v>
      </c>
      <c r="L1790" s="3" t="s">
        <v>82</v>
      </c>
      <c r="M1790" s="3"/>
      <c r="N1790" s="6"/>
      <c r="O1790" s="11" t="s">
        <v>105</v>
      </c>
    </row>
    <row r="1791" spans="8:15" x14ac:dyDescent="0.35">
      <c r="H1791" s="14" t="str">
        <f t="shared" si="29"/>
        <v>Yes_18650_In equipmentMultiple_cells</v>
      </c>
      <c r="I1791" s="3" t="s">
        <v>16</v>
      </c>
      <c r="J1791" s="3" t="s">
        <v>78</v>
      </c>
      <c r="K1791" s="3" t="s">
        <v>35</v>
      </c>
      <c r="L1791" s="3" t="s">
        <v>82</v>
      </c>
      <c r="M1791" s="3"/>
      <c r="N1791" s="6"/>
      <c r="O1791" s="11" t="s">
        <v>105</v>
      </c>
    </row>
    <row r="1792" spans="8:15" x14ac:dyDescent="0.35">
      <c r="H1792" s="14" t="str">
        <f t="shared" si="29"/>
        <v>Yes_18650_With equipmentMultiple_cells</v>
      </c>
      <c r="I1792" s="3" t="s">
        <v>16</v>
      </c>
      <c r="J1792" s="3" t="s">
        <v>78</v>
      </c>
      <c r="K1792" s="3" t="s">
        <v>37</v>
      </c>
      <c r="L1792" s="3" t="s">
        <v>82</v>
      </c>
      <c r="M1792" s="3"/>
      <c r="N1792" s="6"/>
      <c r="O1792" s="11" t="s">
        <v>105</v>
      </c>
    </row>
    <row r="1793" spans="8:15" x14ac:dyDescent="0.35">
      <c r="H1793" s="14" t="str">
        <f t="shared" si="29"/>
        <v>Yes_18650_StandaloneMultiple_cells</v>
      </c>
      <c r="I1793" s="3" t="s">
        <v>16</v>
      </c>
      <c r="J1793" s="3" t="s">
        <v>78</v>
      </c>
      <c r="K1793" s="3" t="s">
        <v>9</v>
      </c>
      <c r="L1793" s="3" t="s">
        <v>82</v>
      </c>
      <c r="M1793" s="3"/>
      <c r="N1793" s="6"/>
      <c r="O1793" s="11" t="s">
        <v>105</v>
      </c>
    </row>
    <row r="1794" spans="8:15" x14ac:dyDescent="0.35">
      <c r="H1794" s="14" t="str">
        <f t="shared" si="29"/>
        <v>YesLithium_IonIn equipmentMultiple_cells</v>
      </c>
      <c r="I1794" s="3" t="s">
        <v>16</v>
      </c>
      <c r="J1794" s="2" t="s">
        <v>79</v>
      </c>
      <c r="K1794" s="3" t="s">
        <v>35</v>
      </c>
      <c r="L1794" s="3" t="s">
        <v>82</v>
      </c>
      <c r="M1794" s="3"/>
      <c r="N1794" s="6"/>
      <c r="O1794" s="11" t="s">
        <v>105</v>
      </c>
    </row>
    <row r="1795" spans="8:15" x14ac:dyDescent="0.35">
      <c r="H1795" s="14" t="str">
        <f t="shared" si="29"/>
        <v>YesLithium_IonWith equipmentMultiple_cells</v>
      </c>
      <c r="I1795" s="3" t="s">
        <v>16</v>
      </c>
      <c r="J1795" s="2" t="s">
        <v>79</v>
      </c>
      <c r="K1795" s="3" t="s">
        <v>37</v>
      </c>
      <c r="L1795" s="3" t="s">
        <v>82</v>
      </c>
      <c r="M1795" s="3"/>
      <c r="N1795" s="6"/>
      <c r="O1795" s="11" t="s">
        <v>105</v>
      </c>
    </row>
    <row r="1796" spans="8:15" x14ac:dyDescent="0.35">
      <c r="H1796" s="14" t="str">
        <f t="shared" si="29"/>
        <v>YesLithium_IonStandaloneMultiple_cells</v>
      </c>
      <c r="I1796" s="3" t="s">
        <v>16</v>
      </c>
      <c r="J1796" s="2" t="s">
        <v>79</v>
      </c>
      <c r="K1796" s="3" t="s">
        <v>9</v>
      </c>
      <c r="L1796" s="3" t="s">
        <v>82</v>
      </c>
      <c r="M1796" s="3"/>
      <c r="N1796" s="6"/>
      <c r="O1796" s="11" t="s">
        <v>105</v>
      </c>
    </row>
    <row r="1797" spans="8:15" x14ac:dyDescent="0.35">
      <c r="H1797" s="14" t="str">
        <f t="shared" si="29"/>
        <v>YesLithium_PolymerIn equipmentMultiple_cells</v>
      </c>
      <c r="I1797" s="3" t="s">
        <v>16</v>
      </c>
      <c r="J1797" s="2" t="s">
        <v>85</v>
      </c>
      <c r="K1797" s="3" t="s">
        <v>35</v>
      </c>
      <c r="L1797" s="3" t="s">
        <v>82</v>
      </c>
      <c r="M1797" s="3"/>
      <c r="N1797" s="6"/>
      <c r="O1797" s="11" t="s">
        <v>105</v>
      </c>
    </row>
    <row r="1798" spans="8:15" x14ac:dyDescent="0.35">
      <c r="H1798" s="14" t="str">
        <f t="shared" si="29"/>
        <v>YesLithium_PolymerWith equipmentMultiple_cells</v>
      </c>
      <c r="I1798" s="3" t="s">
        <v>16</v>
      </c>
      <c r="J1798" s="2" t="s">
        <v>85</v>
      </c>
      <c r="K1798" s="3" t="s">
        <v>37</v>
      </c>
      <c r="L1798" s="3" t="s">
        <v>82</v>
      </c>
      <c r="M1798" s="3"/>
      <c r="N1798" s="6"/>
      <c r="O1798" s="11" t="s">
        <v>105</v>
      </c>
    </row>
    <row r="1799" spans="8:15" x14ac:dyDescent="0.35">
      <c r="H1799" s="14" t="str">
        <f t="shared" si="29"/>
        <v>YesLithium_PolymerStandaloneMultiple_cells</v>
      </c>
      <c r="I1799" s="3" t="s">
        <v>16</v>
      </c>
      <c r="J1799" s="2" t="s">
        <v>85</v>
      </c>
      <c r="K1799" s="3" t="s">
        <v>9</v>
      </c>
      <c r="L1799" s="3" t="s">
        <v>82</v>
      </c>
      <c r="M1799" s="3"/>
      <c r="N1799" s="6"/>
      <c r="O1799" s="11" t="s">
        <v>105</v>
      </c>
    </row>
    <row r="1800" spans="8:15" x14ac:dyDescent="0.35">
      <c r="H1800" s="14" t="str">
        <f t="shared" si="29"/>
        <v>YesLithium_cobalt_oxideIn equipmentMultiple_cells</v>
      </c>
      <c r="I1800" s="3" t="s">
        <v>16</v>
      </c>
      <c r="J1800" s="2" t="s">
        <v>84</v>
      </c>
      <c r="K1800" s="3" t="s">
        <v>35</v>
      </c>
      <c r="L1800" s="3" t="s">
        <v>82</v>
      </c>
      <c r="M1800" s="3"/>
      <c r="N1800" s="6"/>
      <c r="O1800" s="11" t="s">
        <v>105</v>
      </c>
    </row>
    <row r="1801" spans="8:15" x14ac:dyDescent="0.35">
      <c r="H1801" s="14" t="str">
        <f t="shared" si="29"/>
        <v>YesLithium_cobalt_oxideWith equipmentMultiple_cells</v>
      </c>
      <c r="I1801" s="3" t="s">
        <v>16</v>
      </c>
      <c r="J1801" s="2" t="s">
        <v>84</v>
      </c>
      <c r="K1801" s="3" t="s">
        <v>37</v>
      </c>
      <c r="L1801" s="3" t="s">
        <v>82</v>
      </c>
      <c r="M1801" s="3"/>
      <c r="N1801" s="6"/>
      <c r="O1801" s="11" t="s">
        <v>105</v>
      </c>
    </row>
    <row r="1802" spans="8:15" x14ac:dyDescent="0.35">
      <c r="H1802" s="14" t="str">
        <f t="shared" si="29"/>
        <v>YesLithium_cobalt_oxideStandaloneMultiple_cells</v>
      </c>
      <c r="I1802" s="3" t="s">
        <v>16</v>
      </c>
      <c r="J1802" s="2" t="s">
        <v>84</v>
      </c>
      <c r="K1802" s="3" t="s">
        <v>9</v>
      </c>
      <c r="L1802" s="3" t="s">
        <v>82</v>
      </c>
      <c r="M1802" s="3"/>
      <c r="N1802" s="6"/>
      <c r="O1802" s="11" t="s">
        <v>105</v>
      </c>
    </row>
    <row r="1803" spans="8:15" ht="29" x14ac:dyDescent="0.35">
      <c r="H1803" s="14" t="str">
        <f t="shared" si="29"/>
        <v>YesLithium_nickel_manganese_cobalt_oxideIn equipmentMultiple_cells</v>
      </c>
      <c r="I1803" s="3" t="s">
        <v>16</v>
      </c>
      <c r="J1803" s="2" t="s">
        <v>87</v>
      </c>
      <c r="K1803" s="3" t="s">
        <v>35</v>
      </c>
      <c r="L1803" s="3" t="s">
        <v>82</v>
      </c>
      <c r="M1803" s="3"/>
      <c r="N1803" s="6"/>
      <c r="O1803" s="11" t="s">
        <v>105</v>
      </c>
    </row>
    <row r="1804" spans="8:15" ht="29" x14ac:dyDescent="0.35">
      <c r="H1804" s="14" t="str">
        <f t="shared" si="29"/>
        <v>YesLithium_nickel_manganese_cobalt_oxideWith equipmentMultiple_cells</v>
      </c>
      <c r="I1804" s="3" t="s">
        <v>16</v>
      </c>
      <c r="J1804" s="2" t="s">
        <v>87</v>
      </c>
      <c r="K1804" s="3" t="s">
        <v>37</v>
      </c>
      <c r="L1804" s="3" t="s">
        <v>82</v>
      </c>
      <c r="M1804" s="3"/>
      <c r="N1804" s="6"/>
      <c r="O1804" s="11" t="s">
        <v>105</v>
      </c>
    </row>
    <row r="1805" spans="8:15" ht="29" x14ac:dyDescent="0.35">
      <c r="H1805" s="14" t="str">
        <f t="shared" si="29"/>
        <v>YesLithium_nickel_manganese_cobalt_oxideStandaloneMultiple_cells</v>
      </c>
      <c r="I1805" s="3" t="s">
        <v>16</v>
      </c>
      <c r="J1805" s="2" t="s">
        <v>87</v>
      </c>
      <c r="K1805" s="3" t="s">
        <v>9</v>
      </c>
      <c r="L1805" s="3" t="s">
        <v>82</v>
      </c>
      <c r="M1805" s="3"/>
      <c r="N1805" s="6"/>
      <c r="O1805" s="11" t="s">
        <v>105</v>
      </c>
    </row>
    <row r="1806" spans="8:15" x14ac:dyDescent="0.35">
      <c r="H1806" s="14" t="str">
        <f t="shared" si="29"/>
        <v>YesLithium_iron_phosphateIn equipmentMultiple_cells</v>
      </c>
      <c r="I1806" s="3" t="s">
        <v>16</v>
      </c>
      <c r="J1806" s="2" t="s">
        <v>86</v>
      </c>
      <c r="K1806" s="3" t="s">
        <v>35</v>
      </c>
      <c r="L1806" s="3" t="s">
        <v>82</v>
      </c>
      <c r="M1806" s="3"/>
      <c r="N1806" s="6"/>
      <c r="O1806" s="11" t="s">
        <v>105</v>
      </c>
    </row>
    <row r="1807" spans="8:15" x14ac:dyDescent="0.35">
      <c r="H1807" s="14" t="str">
        <f t="shared" si="29"/>
        <v>YesLithium_iron_phosphateWith equipmentMultiple_cells</v>
      </c>
      <c r="I1807" s="3" t="s">
        <v>16</v>
      </c>
      <c r="J1807" s="2" t="s">
        <v>86</v>
      </c>
      <c r="K1807" s="3" t="s">
        <v>37</v>
      </c>
      <c r="L1807" s="3" t="s">
        <v>82</v>
      </c>
      <c r="M1807" s="3"/>
      <c r="N1807" s="6"/>
      <c r="O1807" s="11" t="s">
        <v>105</v>
      </c>
    </row>
    <row r="1808" spans="8:15" x14ac:dyDescent="0.35">
      <c r="H1808" s="14" t="str">
        <f t="shared" si="29"/>
        <v>YesLithium_iron_phosphateStandaloneMultiple_cells</v>
      </c>
      <c r="I1808" s="3" t="s">
        <v>16</v>
      </c>
      <c r="J1808" s="2" t="s">
        <v>86</v>
      </c>
      <c r="K1808" s="3" t="s">
        <v>9</v>
      </c>
      <c r="L1808" s="3" t="s">
        <v>82</v>
      </c>
      <c r="M1808" s="3"/>
      <c r="N1808" s="6"/>
      <c r="O1808" s="11" t="s">
        <v>105</v>
      </c>
    </row>
    <row r="1809" spans="8:15" x14ac:dyDescent="0.35">
      <c r="H1809" s="14" t="str">
        <f t="shared" si="29"/>
        <v>YesLithium_titanateIn equipmentMultiple_cells</v>
      </c>
      <c r="I1809" s="3" t="s">
        <v>16</v>
      </c>
      <c r="J1809" s="2" t="s">
        <v>88</v>
      </c>
      <c r="K1809" s="3" t="s">
        <v>35</v>
      </c>
      <c r="L1809" s="3" t="s">
        <v>82</v>
      </c>
      <c r="M1809" s="3"/>
      <c r="N1809" s="6"/>
      <c r="O1809" s="11" t="s">
        <v>105</v>
      </c>
    </row>
    <row r="1810" spans="8:15" x14ac:dyDescent="0.35">
      <c r="H1810" s="14" t="str">
        <f t="shared" si="29"/>
        <v>YesLithium_titanateWith equipmentMultiple_cells</v>
      </c>
      <c r="I1810" s="3" t="s">
        <v>16</v>
      </c>
      <c r="J1810" s="2" t="s">
        <v>88</v>
      </c>
      <c r="K1810" s="3" t="s">
        <v>37</v>
      </c>
      <c r="L1810" s="3" t="s">
        <v>82</v>
      </c>
      <c r="M1810" s="3"/>
      <c r="N1810" s="6"/>
      <c r="O1810" s="11" t="s">
        <v>105</v>
      </c>
    </row>
    <row r="1811" spans="8:15" x14ac:dyDescent="0.35">
      <c r="H1811" s="14" t="str">
        <f t="shared" si="29"/>
        <v>YesLithium_titanateStandaloneMultiple_cells</v>
      </c>
      <c r="I1811" s="3" t="s">
        <v>16</v>
      </c>
      <c r="J1811" s="2" t="s">
        <v>88</v>
      </c>
      <c r="K1811" s="3" t="s">
        <v>9</v>
      </c>
      <c r="L1811" s="3" t="s">
        <v>82</v>
      </c>
      <c r="M1811" s="3"/>
      <c r="N1811" s="6"/>
      <c r="O1811" s="11" t="s">
        <v>105</v>
      </c>
    </row>
    <row r="1812" spans="8:15" x14ac:dyDescent="0.35">
      <c r="H1812" s="14" t="str">
        <f t="shared" si="29"/>
        <v>Yes_18650_In equipmentMultiple_cells</v>
      </c>
      <c r="I1812" s="3" t="s">
        <v>16</v>
      </c>
      <c r="J1812" s="3" t="s">
        <v>78</v>
      </c>
      <c r="K1812" s="3" t="s">
        <v>35</v>
      </c>
      <c r="L1812" s="3" t="s">
        <v>82</v>
      </c>
      <c r="M1812" s="3"/>
      <c r="N1812" s="6"/>
      <c r="O1812" s="11" t="s">
        <v>105</v>
      </c>
    </row>
    <row r="1813" spans="8:15" x14ac:dyDescent="0.35">
      <c r="H1813" s="14" t="str">
        <f t="shared" si="29"/>
        <v>Yes_18650_With equipmentMultiple_cells</v>
      </c>
      <c r="I1813" s="3" t="s">
        <v>16</v>
      </c>
      <c r="J1813" s="3" t="s">
        <v>78</v>
      </c>
      <c r="K1813" s="3" t="s">
        <v>37</v>
      </c>
      <c r="L1813" s="3" t="s">
        <v>82</v>
      </c>
      <c r="M1813" s="3"/>
      <c r="N1813" s="6"/>
      <c r="O1813" s="11" t="s">
        <v>105</v>
      </c>
    </row>
    <row r="1814" spans="8:15" x14ac:dyDescent="0.35">
      <c r="H1814" s="14" t="str">
        <f t="shared" si="29"/>
        <v>Yes_18650_StandaloneMultiple_cells</v>
      </c>
      <c r="I1814" s="3" t="s">
        <v>16</v>
      </c>
      <c r="J1814" s="3" t="s">
        <v>78</v>
      </c>
      <c r="K1814" s="3" t="s">
        <v>9</v>
      </c>
      <c r="L1814" s="3" t="s">
        <v>82</v>
      </c>
      <c r="M1814" s="3"/>
      <c r="N1814" s="6"/>
      <c r="O1814" s="11" t="s">
        <v>105</v>
      </c>
    </row>
    <row r="1815" spans="8:15" x14ac:dyDescent="0.35">
      <c r="H1815" s="14" t="str">
        <f t="shared" si="29"/>
        <v>YesLithium_IonIn equipmentMultiple_cells</v>
      </c>
      <c r="I1815" s="3" t="s">
        <v>16</v>
      </c>
      <c r="J1815" s="2" t="s">
        <v>79</v>
      </c>
      <c r="K1815" s="3" t="s">
        <v>35</v>
      </c>
      <c r="L1815" s="3" t="s">
        <v>82</v>
      </c>
      <c r="M1815" s="3"/>
      <c r="N1815" s="6"/>
      <c r="O1815" s="11" t="s">
        <v>105</v>
      </c>
    </row>
    <row r="1816" spans="8:15" x14ac:dyDescent="0.35">
      <c r="H1816" s="14" t="str">
        <f t="shared" si="29"/>
        <v>YesLithium_IonWith equipmentMultiple_cells</v>
      </c>
      <c r="I1816" s="3" t="s">
        <v>16</v>
      </c>
      <c r="J1816" s="2" t="s">
        <v>79</v>
      </c>
      <c r="K1816" s="3" t="s">
        <v>37</v>
      </c>
      <c r="L1816" s="3" t="s">
        <v>82</v>
      </c>
      <c r="M1816" s="3"/>
      <c r="N1816" s="6"/>
      <c r="O1816" s="11" t="s">
        <v>105</v>
      </c>
    </row>
    <row r="1817" spans="8:15" x14ac:dyDescent="0.35">
      <c r="H1817" s="14" t="str">
        <f t="shared" si="29"/>
        <v>YesLithium_IonStandaloneMultiple_cells</v>
      </c>
      <c r="I1817" s="3" t="s">
        <v>16</v>
      </c>
      <c r="J1817" s="2" t="s">
        <v>79</v>
      </c>
      <c r="K1817" s="3" t="s">
        <v>9</v>
      </c>
      <c r="L1817" s="3" t="s">
        <v>82</v>
      </c>
      <c r="M1817" s="3"/>
      <c r="N1817" s="6"/>
      <c r="O1817" s="11" t="s">
        <v>105</v>
      </c>
    </row>
    <row r="1818" spans="8:15" x14ac:dyDescent="0.35">
      <c r="H1818" s="14" t="str">
        <f t="shared" si="29"/>
        <v>YesLithium_PolymerIn equipmentMultiple_cells</v>
      </c>
      <c r="I1818" s="3" t="s">
        <v>16</v>
      </c>
      <c r="J1818" s="2" t="s">
        <v>85</v>
      </c>
      <c r="K1818" s="3" t="s">
        <v>35</v>
      </c>
      <c r="L1818" s="3" t="s">
        <v>82</v>
      </c>
      <c r="M1818" s="3"/>
      <c r="N1818" s="6"/>
      <c r="O1818" s="11" t="s">
        <v>105</v>
      </c>
    </row>
    <row r="1819" spans="8:15" x14ac:dyDescent="0.35">
      <c r="H1819" s="14" t="str">
        <f t="shared" si="29"/>
        <v>YesLithium_PolymerWith equipmentMultiple_cells</v>
      </c>
      <c r="I1819" s="3" t="s">
        <v>16</v>
      </c>
      <c r="J1819" s="2" t="s">
        <v>85</v>
      </c>
      <c r="K1819" s="3" t="s">
        <v>37</v>
      </c>
      <c r="L1819" s="3" t="s">
        <v>82</v>
      </c>
      <c r="M1819" s="3"/>
      <c r="N1819" s="6"/>
      <c r="O1819" s="11" t="s">
        <v>105</v>
      </c>
    </row>
    <row r="1820" spans="8:15" x14ac:dyDescent="0.35">
      <c r="H1820" s="14" t="str">
        <f t="shared" si="29"/>
        <v>YesLithium_PolymerStandaloneMultiple_cells</v>
      </c>
      <c r="I1820" s="3" t="s">
        <v>16</v>
      </c>
      <c r="J1820" s="2" t="s">
        <v>85</v>
      </c>
      <c r="K1820" s="3" t="s">
        <v>9</v>
      </c>
      <c r="L1820" s="3" t="s">
        <v>82</v>
      </c>
      <c r="M1820" s="3"/>
      <c r="N1820" s="6"/>
      <c r="O1820" s="11" t="s">
        <v>105</v>
      </c>
    </row>
    <row r="1821" spans="8:15" x14ac:dyDescent="0.35">
      <c r="H1821" s="14" t="str">
        <f t="shared" si="29"/>
        <v>YesLithium_cobalt_oxideIn equipmentMultiple_cells</v>
      </c>
      <c r="I1821" s="3" t="s">
        <v>16</v>
      </c>
      <c r="J1821" s="2" t="s">
        <v>84</v>
      </c>
      <c r="K1821" s="3" t="s">
        <v>35</v>
      </c>
      <c r="L1821" s="3" t="s">
        <v>82</v>
      </c>
      <c r="M1821" s="3"/>
      <c r="N1821" s="6"/>
      <c r="O1821" s="11" t="s">
        <v>105</v>
      </c>
    </row>
    <row r="1822" spans="8:15" x14ac:dyDescent="0.35">
      <c r="H1822" s="14" t="str">
        <f t="shared" si="29"/>
        <v>YesLithium_cobalt_oxideWith equipmentMultiple_cells</v>
      </c>
      <c r="I1822" s="3" t="s">
        <v>16</v>
      </c>
      <c r="J1822" s="2" t="s">
        <v>84</v>
      </c>
      <c r="K1822" s="3" t="s">
        <v>37</v>
      </c>
      <c r="L1822" s="3" t="s">
        <v>82</v>
      </c>
      <c r="M1822" s="3"/>
      <c r="N1822" s="6"/>
      <c r="O1822" s="11" t="s">
        <v>105</v>
      </c>
    </row>
    <row r="1823" spans="8:15" x14ac:dyDescent="0.35">
      <c r="H1823" s="14" t="str">
        <f t="shared" si="29"/>
        <v>YesLithium_cobalt_oxideStandaloneMultiple_cells</v>
      </c>
      <c r="I1823" s="3" t="s">
        <v>16</v>
      </c>
      <c r="J1823" s="2" t="s">
        <v>84</v>
      </c>
      <c r="K1823" s="3" t="s">
        <v>9</v>
      </c>
      <c r="L1823" s="3" t="s">
        <v>82</v>
      </c>
      <c r="M1823" s="3"/>
      <c r="N1823" s="6"/>
      <c r="O1823" s="11" t="s">
        <v>105</v>
      </c>
    </row>
    <row r="1824" spans="8:15" ht="29" x14ac:dyDescent="0.35">
      <c r="H1824" s="14" t="str">
        <f t="shared" si="29"/>
        <v>YesLithium_nickel_manganese_cobalt_oxideIn equipmentMultiple_cells</v>
      </c>
      <c r="I1824" s="3" t="s">
        <v>16</v>
      </c>
      <c r="J1824" s="2" t="s">
        <v>87</v>
      </c>
      <c r="K1824" s="3" t="s">
        <v>35</v>
      </c>
      <c r="L1824" s="3" t="s">
        <v>82</v>
      </c>
      <c r="M1824" s="3"/>
      <c r="N1824" s="6"/>
      <c r="O1824" s="11" t="s">
        <v>105</v>
      </c>
    </row>
    <row r="1825" spans="8:15" ht="29" x14ac:dyDescent="0.35">
      <c r="H1825" s="14" t="str">
        <f t="shared" si="29"/>
        <v>YesLithium_nickel_manganese_cobalt_oxideWith equipmentMultiple_cells</v>
      </c>
      <c r="I1825" s="3" t="s">
        <v>16</v>
      </c>
      <c r="J1825" s="2" t="s">
        <v>87</v>
      </c>
      <c r="K1825" s="3" t="s">
        <v>37</v>
      </c>
      <c r="L1825" s="3" t="s">
        <v>82</v>
      </c>
      <c r="M1825" s="3"/>
      <c r="N1825" s="6"/>
      <c r="O1825" s="11" t="s">
        <v>105</v>
      </c>
    </row>
    <row r="1826" spans="8:15" ht="29" x14ac:dyDescent="0.35">
      <c r="H1826" s="14" t="str">
        <f t="shared" si="29"/>
        <v>YesLithium_nickel_manganese_cobalt_oxideStandaloneMultiple_cells</v>
      </c>
      <c r="I1826" s="3" t="s">
        <v>16</v>
      </c>
      <c r="J1826" s="2" t="s">
        <v>87</v>
      </c>
      <c r="K1826" s="3" t="s">
        <v>9</v>
      </c>
      <c r="L1826" s="3" t="s">
        <v>82</v>
      </c>
      <c r="M1826" s="3"/>
      <c r="N1826" s="6"/>
      <c r="O1826" s="11" t="s">
        <v>105</v>
      </c>
    </row>
    <row r="1827" spans="8:15" x14ac:dyDescent="0.35">
      <c r="H1827" s="14" t="str">
        <f t="shared" si="29"/>
        <v>YesLithium_iron_phosphateIn equipmentMultiple_cells</v>
      </c>
      <c r="I1827" s="3" t="s">
        <v>16</v>
      </c>
      <c r="J1827" s="2" t="s">
        <v>86</v>
      </c>
      <c r="K1827" s="3" t="s">
        <v>35</v>
      </c>
      <c r="L1827" s="3" t="s">
        <v>82</v>
      </c>
      <c r="M1827" s="3"/>
      <c r="N1827" s="6"/>
      <c r="O1827" s="11" t="s">
        <v>105</v>
      </c>
    </row>
    <row r="1828" spans="8:15" x14ac:dyDescent="0.35">
      <c r="H1828" s="14" t="str">
        <f t="shared" si="29"/>
        <v>YesLithium_iron_phosphateWith equipmentMultiple_cells</v>
      </c>
      <c r="I1828" s="3" t="s">
        <v>16</v>
      </c>
      <c r="J1828" s="2" t="s">
        <v>86</v>
      </c>
      <c r="K1828" s="3" t="s">
        <v>37</v>
      </c>
      <c r="L1828" s="3" t="s">
        <v>82</v>
      </c>
      <c r="M1828" s="3"/>
      <c r="N1828" s="6"/>
      <c r="O1828" s="11" t="s">
        <v>105</v>
      </c>
    </row>
    <row r="1829" spans="8:15" x14ac:dyDescent="0.35">
      <c r="H1829" s="14" t="str">
        <f t="shared" si="29"/>
        <v>YesLithium_iron_phosphateStandaloneMultiple_cells</v>
      </c>
      <c r="I1829" s="3" t="s">
        <v>16</v>
      </c>
      <c r="J1829" s="2" t="s">
        <v>86</v>
      </c>
      <c r="K1829" s="3" t="s">
        <v>9</v>
      </c>
      <c r="L1829" s="3" t="s">
        <v>82</v>
      </c>
      <c r="M1829" s="3"/>
      <c r="N1829" s="6"/>
      <c r="O1829" s="11" t="s">
        <v>105</v>
      </c>
    </row>
    <row r="1830" spans="8:15" x14ac:dyDescent="0.35">
      <c r="H1830" s="14" t="str">
        <f t="shared" si="29"/>
        <v>YesLithium_titanateIn equipmentMultiple_cells</v>
      </c>
      <c r="I1830" s="3" t="s">
        <v>16</v>
      </c>
      <c r="J1830" s="2" t="s">
        <v>88</v>
      </c>
      <c r="K1830" s="3" t="s">
        <v>35</v>
      </c>
      <c r="L1830" s="3" t="s">
        <v>82</v>
      </c>
      <c r="M1830" s="3"/>
      <c r="N1830" s="6"/>
      <c r="O1830" s="11" t="s">
        <v>105</v>
      </c>
    </row>
    <row r="1831" spans="8:15" x14ac:dyDescent="0.35">
      <c r="H1831" s="14" t="str">
        <f t="shared" si="29"/>
        <v>YesLithium_titanateWith equipmentMultiple_cells</v>
      </c>
      <c r="I1831" s="3" t="s">
        <v>16</v>
      </c>
      <c r="J1831" s="2" t="s">
        <v>88</v>
      </c>
      <c r="K1831" s="3" t="s">
        <v>37</v>
      </c>
      <c r="L1831" s="3" t="s">
        <v>82</v>
      </c>
      <c r="M1831" s="3"/>
      <c r="N1831" s="6"/>
      <c r="O1831" s="11" t="s">
        <v>105</v>
      </c>
    </row>
    <row r="1832" spans="8:15" x14ac:dyDescent="0.35">
      <c r="H1832" s="14" t="str">
        <f t="shared" si="29"/>
        <v>YesLithium_titanateStandaloneMultiple_cells</v>
      </c>
      <c r="I1832" s="3" t="s">
        <v>16</v>
      </c>
      <c r="J1832" s="2" t="s">
        <v>88</v>
      </c>
      <c r="K1832" s="3" t="s">
        <v>9</v>
      </c>
      <c r="L1832" s="3" t="s">
        <v>82</v>
      </c>
      <c r="M1832" s="3"/>
      <c r="N1832" s="6"/>
      <c r="O1832" s="11" t="s">
        <v>105</v>
      </c>
    </row>
    <row r="1833" spans="8:15" x14ac:dyDescent="0.35">
      <c r="H1833" s="14" t="str">
        <f t="shared" si="29"/>
        <v>Yes_18650_In equipmentMultiple_cells</v>
      </c>
      <c r="I1833" s="3" t="s">
        <v>16</v>
      </c>
      <c r="J1833" s="3" t="s">
        <v>78</v>
      </c>
      <c r="K1833" s="3" t="s">
        <v>35</v>
      </c>
      <c r="L1833" s="3" t="s">
        <v>82</v>
      </c>
      <c r="M1833" s="3"/>
      <c r="N1833" s="6"/>
      <c r="O1833" s="11" t="s">
        <v>105</v>
      </c>
    </row>
    <row r="1834" spans="8:15" x14ac:dyDescent="0.35">
      <c r="H1834" s="14" t="str">
        <f t="shared" si="29"/>
        <v>Yes_18650_With equipmentMultiple_cells</v>
      </c>
      <c r="I1834" s="3" t="s">
        <v>16</v>
      </c>
      <c r="J1834" s="3" t="s">
        <v>78</v>
      </c>
      <c r="K1834" s="3" t="s">
        <v>37</v>
      </c>
      <c r="L1834" s="3" t="s">
        <v>82</v>
      </c>
      <c r="M1834" s="3"/>
      <c r="N1834" s="6"/>
      <c r="O1834" s="11" t="s">
        <v>105</v>
      </c>
    </row>
    <row r="1835" spans="8:15" x14ac:dyDescent="0.35">
      <c r="H1835" s="14" t="str">
        <f t="shared" si="29"/>
        <v>Yes_18650_StandaloneMultiple_cells</v>
      </c>
      <c r="I1835" s="3" t="s">
        <v>16</v>
      </c>
      <c r="J1835" s="3" t="s">
        <v>78</v>
      </c>
      <c r="K1835" s="3" t="s">
        <v>9</v>
      </c>
      <c r="L1835" s="3" t="s">
        <v>82</v>
      </c>
      <c r="M1835" s="3"/>
      <c r="N1835" s="6"/>
      <c r="O1835" s="11" t="s">
        <v>105</v>
      </c>
    </row>
    <row r="1836" spans="8:15" x14ac:dyDescent="0.35">
      <c r="H1836" s="14" t="str">
        <f t="shared" si="29"/>
        <v>YesLithium_IonIn equipmentMultiple_cells</v>
      </c>
      <c r="I1836" s="3" t="s">
        <v>16</v>
      </c>
      <c r="J1836" s="2" t="s">
        <v>79</v>
      </c>
      <c r="K1836" s="3" t="s">
        <v>35</v>
      </c>
      <c r="L1836" s="3" t="s">
        <v>82</v>
      </c>
      <c r="M1836" s="3"/>
      <c r="N1836" s="6"/>
      <c r="O1836" s="11" t="s">
        <v>105</v>
      </c>
    </row>
    <row r="1837" spans="8:15" x14ac:dyDescent="0.35">
      <c r="H1837" s="14" t="str">
        <f t="shared" si="29"/>
        <v>YesLithium_IonWith equipmentMultiple_cells</v>
      </c>
      <c r="I1837" s="3" t="s">
        <v>16</v>
      </c>
      <c r="J1837" s="2" t="s">
        <v>79</v>
      </c>
      <c r="K1837" s="3" t="s">
        <v>37</v>
      </c>
      <c r="L1837" s="3" t="s">
        <v>82</v>
      </c>
      <c r="M1837" s="3"/>
      <c r="N1837" s="6"/>
      <c r="O1837" s="11" t="s">
        <v>105</v>
      </c>
    </row>
    <row r="1838" spans="8:15" x14ac:dyDescent="0.35">
      <c r="H1838" s="14" t="str">
        <f t="shared" si="29"/>
        <v>YesLithium_IonStandaloneMultiple_cells</v>
      </c>
      <c r="I1838" s="3" t="s">
        <v>16</v>
      </c>
      <c r="J1838" s="2" t="s">
        <v>79</v>
      </c>
      <c r="K1838" s="3" t="s">
        <v>9</v>
      </c>
      <c r="L1838" s="3" t="s">
        <v>82</v>
      </c>
      <c r="M1838" s="3"/>
      <c r="N1838" s="6"/>
      <c r="O1838" s="11" t="s">
        <v>105</v>
      </c>
    </row>
    <row r="1839" spans="8:15" x14ac:dyDescent="0.35">
      <c r="H1839" s="14" t="str">
        <f t="shared" si="29"/>
        <v>YesLithium_PolymerIn equipmentMultiple_cells</v>
      </c>
      <c r="I1839" s="3" t="s">
        <v>16</v>
      </c>
      <c r="J1839" s="2" t="s">
        <v>85</v>
      </c>
      <c r="K1839" s="3" t="s">
        <v>35</v>
      </c>
      <c r="L1839" s="3" t="s">
        <v>82</v>
      </c>
      <c r="M1839" s="3"/>
      <c r="N1839" s="6"/>
      <c r="O1839" s="11" t="s">
        <v>105</v>
      </c>
    </row>
    <row r="1840" spans="8:15" x14ac:dyDescent="0.35">
      <c r="H1840" s="14" t="str">
        <f t="shared" si="29"/>
        <v>YesLithium_PolymerWith equipmentMultiple_cells</v>
      </c>
      <c r="I1840" s="3" t="s">
        <v>16</v>
      </c>
      <c r="J1840" s="2" t="s">
        <v>85</v>
      </c>
      <c r="K1840" s="3" t="s">
        <v>37</v>
      </c>
      <c r="L1840" s="3" t="s">
        <v>82</v>
      </c>
      <c r="M1840" s="3"/>
      <c r="N1840" s="6"/>
      <c r="O1840" s="11" t="s">
        <v>105</v>
      </c>
    </row>
    <row r="1841" spans="8:15" x14ac:dyDescent="0.35">
      <c r="H1841" s="14" t="str">
        <f t="shared" si="29"/>
        <v>YesLithium_PolymerStandaloneMultiple_cells</v>
      </c>
      <c r="I1841" s="3" t="s">
        <v>16</v>
      </c>
      <c r="J1841" s="2" t="s">
        <v>85</v>
      </c>
      <c r="K1841" s="3" t="s">
        <v>9</v>
      </c>
      <c r="L1841" s="3" t="s">
        <v>82</v>
      </c>
      <c r="M1841" s="3"/>
      <c r="N1841" s="6"/>
      <c r="O1841" s="11" t="s">
        <v>105</v>
      </c>
    </row>
    <row r="1842" spans="8:15" x14ac:dyDescent="0.35">
      <c r="H1842" s="14" t="str">
        <f t="shared" si="29"/>
        <v>YesLithium_cobalt_oxideIn equipmentMultiple_cells</v>
      </c>
      <c r="I1842" s="3" t="s">
        <v>16</v>
      </c>
      <c r="J1842" s="2" t="s">
        <v>84</v>
      </c>
      <c r="K1842" s="3" t="s">
        <v>35</v>
      </c>
      <c r="L1842" s="3" t="s">
        <v>82</v>
      </c>
      <c r="M1842" s="3"/>
      <c r="N1842" s="6"/>
      <c r="O1842" s="11" t="s">
        <v>105</v>
      </c>
    </row>
    <row r="1843" spans="8:15" x14ac:dyDescent="0.35">
      <c r="H1843" s="14" t="str">
        <f t="shared" si="29"/>
        <v>YesLithium_cobalt_oxideWith equipmentMultiple_cells</v>
      </c>
      <c r="I1843" s="3" t="s">
        <v>16</v>
      </c>
      <c r="J1843" s="2" t="s">
        <v>84</v>
      </c>
      <c r="K1843" s="3" t="s">
        <v>37</v>
      </c>
      <c r="L1843" s="3" t="s">
        <v>82</v>
      </c>
      <c r="M1843" s="3"/>
      <c r="N1843" s="6"/>
      <c r="O1843" s="11" t="s">
        <v>105</v>
      </c>
    </row>
    <row r="1844" spans="8:15" x14ac:dyDescent="0.35">
      <c r="H1844" s="14" t="str">
        <f t="shared" si="29"/>
        <v>YesLithium_cobalt_oxideStandaloneMultiple_cells</v>
      </c>
      <c r="I1844" s="3" t="s">
        <v>16</v>
      </c>
      <c r="J1844" s="2" t="s">
        <v>84</v>
      </c>
      <c r="K1844" s="3" t="s">
        <v>9</v>
      </c>
      <c r="L1844" s="3" t="s">
        <v>82</v>
      </c>
      <c r="M1844" s="3"/>
      <c r="N1844" s="6"/>
      <c r="O1844" s="11" t="s">
        <v>105</v>
      </c>
    </row>
    <row r="1845" spans="8:15" ht="29" x14ac:dyDescent="0.35">
      <c r="H1845" s="14" t="str">
        <f t="shared" si="29"/>
        <v>YesLithium_nickel_manganese_cobalt_oxideIn equipmentMultiple_cells</v>
      </c>
      <c r="I1845" s="3" t="s">
        <v>16</v>
      </c>
      <c r="J1845" s="2" t="s">
        <v>87</v>
      </c>
      <c r="K1845" s="3" t="s">
        <v>35</v>
      </c>
      <c r="L1845" s="3" t="s">
        <v>82</v>
      </c>
      <c r="M1845" s="3"/>
      <c r="N1845" s="6"/>
      <c r="O1845" s="11" t="s">
        <v>105</v>
      </c>
    </row>
    <row r="1846" spans="8:15" ht="29" x14ac:dyDescent="0.35">
      <c r="H1846" s="14" t="str">
        <f t="shared" si="29"/>
        <v>YesLithium_nickel_manganese_cobalt_oxideWith equipmentMultiple_cells</v>
      </c>
      <c r="I1846" s="3" t="s">
        <v>16</v>
      </c>
      <c r="J1846" s="2" t="s">
        <v>87</v>
      </c>
      <c r="K1846" s="3" t="s">
        <v>37</v>
      </c>
      <c r="L1846" s="3" t="s">
        <v>82</v>
      </c>
      <c r="M1846" s="3"/>
      <c r="N1846" s="6"/>
      <c r="O1846" s="11" t="s">
        <v>105</v>
      </c>
    </row>
    <row r="1847" spans="8:15" ht="29" x14ac:dyDescent="0.35">
      <c r="H1847" s="14" t="str">
        <f t="shared" si="29"/>
        <v>YesLithium_nickel_manganese_cobalt_oxideStandaloneMultiple_cells</v>
      </c>
      <c r="I1847" s="3" t="s">
        <v>16</v>
      </c>
      <c r="J1847" s="2" t="s">
        <v>87</v>
      </c>
      <c r="K1847" s="3" t="s">
        <v>9</v>
      </c>
      <c r="L1847" s="3" t="s">
        <v>82</v>
      </c>
      <c r="M1847" s="3"/>
      <c r="N1847" s="6"/>
      <c r="O1847" s="11" t="s">
        <v>105</v>
      </c>
    </row>
    <row r="1848" spans="8:15" x14ac:dyDescent="0.35">
      <c r="H1848" s="14" t="str">
        <f t="shared" si="29"/>
        <v>YesLithium_iron_phosphateIn equipmentMultiple_cells</v>
      </c>
      <c r="I1848" s="3" t="s">
        <v>16</v>
      </c>
      <c r="J1848" s="2" t="s">
        <v>86</v>
      </c>
      <c r="K1848" s="3" t="s">
        <v>35</v>
      </c>
      <c r="L1848" s="3" t="s">
        <v>82</v>
      </c>
      <c r="M1848" s="3"/>
      <c r="N1848" s="6"/>
      <c r="O1848" s="11" t="s">
        <v>105</v>
      </c>
    </row>
    <row r="1849" spans="8:15" x14ac:dyDescent="0.35">
      <c r="H1849" s="14" t="str">
        <f t="shared" si="29"/>
        <v>YesLithium_iron_phosphateWith equipmentMultiple_cells</v>
      </c>
      <c r="I1849" s="3" t="s">
        <v>16</v>
      </c>
      <c r="J1849" s="2" t="s">
        <v>86</v>
      </c>
      <c r="K1849" s="3" t="s">
        <v>37</v>
      </c>
      <c r="L1849" s="3" t="s">
        <v>82</v>
      </c>
      <c r="M1849" s="3"/>
      <c r="N1849" s="6"/>
      <c r="O1849" s="11" t="s">
        <v>105</v>
      </c>
    </row>
    <row r="1850" spans="8:15" x14ac:dyDescent="0.35">
      <c r="H1850" s="14" t="str">
        <f t="shared" si="29"/>
        <v>YesLithium_iron_phosphateStandaloneMultiple_cells</v>
      </c>
      <c r="I1850" s="3" t="s">
        <v>16</v>
      </c>
      <c r="J1850" s="2" t="s">
        <v>86</v>
      </c>
      <c r="K1850" s="3" t="s">
        <v>9</v>
      </c>
      <c r="L1850" s="3" t="s">
        <v>82</v>
      </c>
      <c r="M1850" s="3"/>
      <c r="N1850" s="6"/>
      <c r="O1850" s="11" t="s">
        <v>105</v>
      </c>
    </row>
    <row r="1851" spans="8:15" x14ac:dyDescent="0.35">
      <c r="H1851" s="14" t="str">
        <f t="shared" si="29"/>
        <v>YesLithium_titanateIn equipmentMultiple_cells</v>
      </c>
      <c r="I1851" s="3" t="s">
        <v>16</v>
      </c>
      <c r="J1851" s="2" t="s">
        <v>88</v>
      </c>
      <c r="K1851" s="3" t="s">
        <v>35</v>
      </c>
      <c r="L1851" s="3" t="s">
        <v>82</v>
      </c>
      <c r="M1851" s="3"/>
      <c r="N1851" s="6"/>
      <c r="O1851" s="11" t="s">
        <v>105</v>
      </c>
    </row>
    <row r="1852" spans="8:15" x14ac:dyDescent="0.35">
      <c r="H1852" s="14" t="str">
        <f t="shared" si="29"/>
        <v>YesLithium_titanateWith equipmentMultiple_cells</v>
      </c>
      <c r="I1852" s="3" t="s">
        <v>16</v>
      </c>
      <c r="J1852" s="2" t="s">
        <v>88</v>
      </c>
      <c r="K1852" s="3" t="s">
        <v>37</v>
      </c>
      <c r="L1852" s="3" t="s">
        <v>82</v>
      </c>
      <c r="M1852" s="3"/>
      <c r="N1852" s="6"/>
      <c r="O1852" s="11" t="s">
        <v>105</v>
      </c>
    </row>
    <row r="1853" spans="8:15" x14ac:dyDescent="0.35">
      <c r="H1853" s="14" t="str">
        <f t="shared" ref="H1853:H1898" si="30">I1853&amp;J1853&amp;K1853&amp;L1853&amp;M1853&amp;N1853</f>
        <v>YesLithium_titanateStandaloneMultiple_cells</v>
      </c>
      <c r="I1853" s="3" t="s">
        <v>16</v>
      </c>
      <c r="J1853" s="2" t="s">
        <v>88</v>
      </c>
      <c r="K1853" s="3" t="s">
        <v>9</v>
      </c>
      <c r="L1853" s="3" t="s">
        <v>82</v>
      </c>
      <c r="M1853" s="3"/>
      <c r="N1853" s="6"/>
      <c r="O1853" s="11" t="s">
        <v>105</v>
      </c>
    </row>
    <row r="1854" spans="8:15" x14ac:dyDescent="0.35">
      <c r="H1854" s="14" t="str">
        <f t="shared" si="30"/>
        <v>Yes_18650_In equipmentMultiple_cells</v>
      </c>
      <c r="I1854" s="3" t="s">
        <v>16</v>
      </c>
      <c r="J1854" s="3" t="s">
        <v>78</v>
      </c>
      <c r="K1854" s="3" t="s">
        <v>35</v>
      </c>
      <c r="L1854" s="3" t="s">
        <v>82</v>
      </c>
      <c r="M1854" s="3"/>
      <c r="N1854" s="6"/>
      <c r="O1854" s="11" t="s">
        <v>105</v>
      </c>
    </row>
    <row r="1855" spans="8:15" x14ac:dyDescent="0.35">
      <c r="H1855" s="14" t="str">
        <f t="shared" si="30"/>
        <v>Yes_18650_With equipmentMultiple_cells</v>
      </c>
      <c r="I1855" s="3" t="s">
        <v>16</v>
      </c>
      <c r="J1855" s="3" t="s">
        <v>78</v>
      </c>
      <c r="K1855" s="3" t="s">
        <v>37</v>
      </c>
      <c r="L1855" s="3" t="s">
        <v>82</v>
      </c>
      <c r="M1855" s="3"/>
      <c r="N1855" s="6"/>
      <c r="O1855" s="11" t="s">
        <v>105</v>
      </c>
    </row>
    <row r="1856" spans="8:15" x14ac:dyDescent="0.35">
      <c r="H1856" s="14" t="str">
        <f t="shared" si="30"/>
        <v>Yes_18650_StandaloneMultiple_cells</v>
      </c>
      <c r="I1856" s="3" t="s">
        <v>16</v>
      </c>
      <c r="J1856" s="3" t="s">
        <v>78</v>
      </c>
      <c r="K1856" s="3" t="s">
        <v>9</v>
      </c>
      <c r="L1856" s="3" t="s">
        <v>82</v>
      </c>
      <c r="M1856" s="3"/>
      <c r="N1856" s="6"/>
      <c r="O1856" s="11" t="s">
        <v>105</v>
      </c>
    </row>
    <row r="1857" spans="8:15" x14ac:dyDescent="0.35">
      <c r="H1857" s="14" t="str">
        <f t="shared" si="30"/>
        <v>YesLithium_IonIn equipmentMultiple_cells</v>
      </c>
      <c r="I1857" s="3" t="s">
        <v>16</v>
      </c>
      <c r="J1857" s="2" t="s">
        <v>79</v>
      </c>
      <c r="K1857" s="3" t="s">
        <v>35</v>
      </c>
      <c r="L1857" s="3" t="s">
        <v>82</v>
      </c>
      <c r="M1857" s="3"/>
      <c r="N1857" s="6"/>
      <c r="O1857" s="11" t="s">
        <v>105</v>
      </c>
    </row>
    <row r="1858" spans="8:15" x14ac:dyDescent="0.35">
      <c r="H1858" s="14" t="str">
        <f t="shared" si="30"/>
        <v>YesLithium_IonWith equipmentMultiple_cells</v>
      </c>
      <c r="I1858" s="3" t="s">
        <v>16</v>
      </c>
      <c r="J1858" s="2" t="s">
        <v>79</v>
      </c>
      <c r="K1858" s="3" t="s">
        <v>37</v>
      </c>
      <c r="L1858" s="3" t="s">
        <v>82</v>
      </c>
      <c r="M1858" s="3"/>
      <c r="N1858" s="6"/>
      <c r="O1858" s="11" t="s">
        <v>105</v>
      </c>
    </row>
    <row r="1859" spans="8:15" x14ac:dyDescent="0.35">
      <c r="H1859" s="14" t="str">
        <f t="shared" si="30"/>
        <v>YesLithium_IonStandaloneMultiple_cells</v>
      </c>
      <c r="I1859" s="3" t="s">
        <v>16</v>
      </c>
      <c r="J1859" s="2" t="s">
        <v>79</v>
      </c>
      <c r="K1859" s="3" t="s">
        <v>9</v>
      </c>
      <c r="L1859" s="3" t="s">
        <v>82</v>
      </c>
      <c r="M1859" s="3"/>
      <c r="N1859" s="6"/>
      <c r="O1859" s="11" t="s">
        <v>105</v>
      </c>
    </row>
    <row r="1860" spans="8:15" x14ac:dyDescent="0.35">
      <c r="H1860" s="14" t="str">
        <f t="shared" si="30"/>
        <v>YesLithium_PolymerIn equipmentMultiple_cells</v>
      </c>
      <c r="I1860" s="3" t="s">
        <v>16</v>
      </c>
      <c r="J1860" s="2" t="s">
        <v>85</v>
      </c>
      <c r="K1860" s="3" t="s">
        <v>35</v>
      </c>
      <c r="L1860" s="3" t="s">
        <v>82</v>
      </c>
      <c r="M1860" s="3"/>
      <c r="N1860" s="6"/>
      <c r="O1860" s="11" t="s">
        <v>105</v>
      </c>
    </row>
    <row r="1861" spans="8:15" x14ac:dyDescent="0.35">
      <c r="H1861" s="14" t="str">
        <f t="shared" si="30"/>
        <v>YesLithium_PolymerWith equipmentMultiple_cells</v>
      </c>
      <c r="I1861" s="3" t="s">
        <v>16</v>
      </c>
      <c r="J1861" s="2" t="s">
        <v>85</v>
      </c>
      <c r="K1861" s="3" t="s">
        <v>37</v>
      </c>
      <c r="L1861" s="3" t="s">
        <v>82</v>
      </c>
      <c r="M1861" s="3"/>
      <c r="N1861" s="6"/>
      <c r="O1861" s="11" t="s">
        <v>105</v>
      </c>
    </row>
    <row r="1862" spans="8:15" x14ac:dyDescent="0.35">
      <c r="H1862" s="14" t="str">
        <f t="shared" si="30"/>
        <v>YesLithium_PolymerStandaloneMultiple_cells</v>
      </c>
      <c r="I1862" s="3" t="s">
        <v>16</v>
      </c>
      <c r="J1862" s="2" t="s">
        <v>85</v>
      </c>
      <c r="K1862" s="3" t="s">
        <v>9</v>
      </c>
      <c r="L1862" s="3" t="s">
        <v>82</v>
      </c>
      <c r="M1862" s="3"/>
      <c r="N1862" s="6"/>
      <c r="O1862" s="11" t="s">
        <v>105</v>
      </c>
    </row>
    <row r="1863" spans="8:15" x14ac:dyDescent="0.35">
      <c r="H1863" s="14" t="str">
        <f t="shared" si="30"/>
        <v>YesLithium_cobalt_oxideIn equipmentMultiple_cells</v>
      </c>
      <c r="I1863" s="3" t="s">
        <v>16</v>
      </c>
      <c r="J1863" s="2" t="s">
        <v>84</v>
      </c>
      <c r="K1863" s="3" t="s">
        <v>35</v>
      </c>
      <c r="L1863" s="3" t="s">
        <v>82</v>
      </c>
      <c r="M1863" s="3"/>
      <c r="N1863" s="6"/>
      <c r="O1863" s="11" t="s">
        <v>105</v>
      </c>
    </row>
    <row r="1864" spans="8:15" x14ac:dyDescent="0.35">
      <c r="H1864" s="14" t="str">
        <f t="shared" si="30"/>
        <v>YesLithium_cobalt_oxideWith equipmentMultiple_cells</v>
      </c>
      <c r="I1864" s="3" t="s">
        <v>16</v>
      </c>
      <c r="J1864" s="2" t="s">
        <v>84</v>
      </c>
      <c r="K1864" s="3" t="s">
        <v>37</v>
      </c>
      <c r="L1864" s="3" t="s">
        <v>82</v>
      </c>
      <c r="M1864" s="3"/>
      <c r="N1864" s="6"/>
      <c r="O1864" s="11" t="s">
        <v>105</v>
      </c>
    </row>
    <row r="1865" spans="8:15" x14ac:dyDescent="0.35">
      <c r="H1865" s="14" t="str">
        <f t="shared" si="30"/>
        <v>YesLithium_cobalt_oxideStandaloneMultiple_cells</v>
      </c>
      <c r="I1865" s="3" t="s">
        <v>16</v>
      </c>
      <c r="J1865" s="2" t="s">
        <v>84</v>
      </c>
      <c r="K1865" s="3" t="s">
        <v>9</v>
      </c>
      <c r="L1865" s="3" t="s">
        <v>82</v>
      </c>
      <c r="M1865" s="3"/>
      <c r="N1865" s="6"/>
      <c r="O1865" s="11" t="s">
        <v>105</v>
      </c>
    </row>
    <row r="1866" spans="8:15" ht="29" x14ac:dyDescent="0.35">
      <c r="H1866" s="14" t="str">
        <f t="shared" si="30"/>
        <v>YesLithium_nickel_manganese_cobalt_oxideIn equipmentMultiple_cells</v>
      </c>
      <c r="I1866" s="3" t="s">
        <v>16</v>
      </c>
      <c r="J1866" s="2" t="s">
        <v>87</v>
      </c>
      <c r="K1866" s="3" t="s">
        <v>35</v>
      </c>
      <c r="L1866" s="3" t="s">
        <v>82</v>
      </c>
      <c r="M1866" s="3"/>
      <c r="N1866" s="6"/>
      <c r="O1866" s="11" t="s">
        <v>105</v>
      </c>
    </row>
    <row r="1867" spans="8:15" ht="29" x14ac:dyDescent="0.35">
      <c r="H1867" s="14" t="str">
        <f t="shared" si="30"/>
        <v>YesLithium_nickel_manganese_cobalt_oxideWith equipmentMultiple_cells</v>
      </c>
      <c r="I1867" s="3" t="s">
        <v>16</v>
      </c>
      <c r="J1867" s="2" t="s">
        <v>87</v>
      </c>
      <c r="K1867" s="3" t="s">
        <v>37</v>
      </c>
      <c r="L1867" s="3" t="s">
        <v>82</v>
      </c>
      <c r="M1867" s="3"/>
      <c r="N1867" s="6"/>
      <c r="O1867" s="11" t="s">
        <v>105</v>
      </c>
    </row>
    <row r="1868" spans="8:15" ht="29" x14ac:dyDescent="0.35">
      <c r="H1868" s="14" t="str">
        <f t="shared" si="30"/>
        <v>YesLithium_nickel_manganese_cobalt_oxideStandaloneMultiple_cells</v>
      </c>
      <c r="I1868" s="3" t="s">
        <v>16</v>
      </c>
      <c r="J1868" s="2" t="s">
        <v>87</v>
      </c>
      <c r="K1868" s="3" t="s">
        <v>9</v>
      </c>
      <c r="L1868" s="3" t="s">
        <v>82</v>
      </c>
      <c r="M1868" s="3"/>
      <c r="N1868" s="6"/>
      <c r="O1868" s="11" t="s">
        <v>105</v>
      </c>
    </row>
    <row r="1869" spans="8:15" x14ac:dyDescent="0.35">
      <c r="H1869" s="14" t="str">
        <f t="shared" si="30"/>
        <v>YesLithium_iron_phosphateIn equipmentMultiple_cells</v>
      </c>
      <c r="I1869" s="3" t="s">
        <v>16</v>
      </c>
      <c r="J1869" s="2" t="s">
        <v>86</v>
      </c>
      <c r="K1869" s="3" t="s">
        <v>35</v>
      </c>
      <c r="L1869" s="3" t="s">
        <v>82</v>
      </c>
      <c r="M1869" s="3"/>
      <c r="N1869" s="6"/>
      <c r="O1869" s="11" t="s">
        <v>105</v>
      </c>
    </row>
    <row r="1870" spans="8:15" x14ac:dyDescent="0.35">
      <c r="H1870" s="14" t="str">
        <f t="shared" si="30"/>
        <v>YesLithium_iron_phosphateWith equipmentMultiple_cells</v>
      </c>
      <c r="I1870" s="3" t="s">
        <v>16</v>
      </c>
      <c r="J1870" s="2" t="s">
        <v>86</v>
      </c>
      <c r="K1870" s="3" t="s">
        <v>37</v>
      </c>
      <c r="L1870" s="3" t="s">
        <v>82</v>
      </c>
      <c r="M1870" s="3"/>
      <c r="N1870" s="6"/>
      <c r="O1870" s="11" t="s">
        <v>105</v>
      </c>
    </row>
    <row r="1871" spans="8:15" x14ac:dyDescent="0.35">
      <c r="H1871" s="14" t="str">
        <f t="shared" si="30"/>
        <v>YesLithium_iron_phosphateStandaloneMultiple_cells</v>
      </c>
      <c r="I1871" s="3" t="s">
        <v>16</v>
      </c>
      <c r="J1871" s="2" t="s">
        <v>86</v>
      </c>
      <c r="K1871" s="3" t="s">
        <v>9</v>
      </c>
      <c r="L1871" s="3" t="s">
        <v>82</v>
      </c>
      <c r="M1871" s="3"/>
      <c r="N1871" s="6"/>
      <c r="O1871" s="11" t="s">
        <v>105</v>
      </c>
    </row>
    <row r="1872" spans="8:15" x14ac:dyDescent="0.35">
      <c r="H1872" s="14" t="str">
        <f t="shared" si="30"/>
        <v>YesLithium_titanateIn equipmentMultiple_cells</v>
      </c>
      <c r="I1872" s="3" t="s">
        <v>16</v>
      </c>
      <c r="J1872" s="2" t="s">
        <v>88</v>
      </c>
      <c r="K1872" s="3" t="s">
        <v>35</v>
      </c>
      <c r="L1872" s="3" t="s">
        <v>82</v>
      </c>
      <c r="M1872" s="3"/>
      <c r="N1872" s="6"/>
      <c r="O1872" s="11" t="s">
        <v>105</v>
      </c>
    </row>
    <row r="1873" spans="8:15" x14ac:dyDescent="0.35">
      <c r="H1873" s="14" t="str">
        <f t="shared" si="30"/>
        <v>YesLithium_titanateWith equipmentMultiple_cells</v>
      </c>
      <c r="I1873" s="3" t="s">
        <v>16</v>
      </c>
      <c r="J1873" s="2" t="s">
        <v>88</v>
      </c>
      <c r="K1873" s="3" t="s">
        <v>37</v>
      </c>
      <c r="L1873" s="3" t="s">
        <v>82</v>
      </c>
      <c r="M1873" s="3"/>
      <c r="N1873" s="6"/>
      <c r="O1873" s="11" t="s">
        <v>105</v>
      </c>
    </row>
    <row r="1874" spans="8:15" x14ac:dyDescent="0.35">
      <c r="H1874" s="14" t="str">
        <f t="shared" si="30"/>
        <v>YesLithium_titanateStandaloneMultiple_cells</v>
      </c>
      <c r="I1874" s="3" t="s">
        <v>16</v>
      </c>
      <c r="J1874" s="2" t="s">
        <v>88</v>
      </c>
      <c r="K1874" s="3" t="s">
        <v>9</v>
      </c>
      <c r="L1874" s="3" t="s">
        <v>82</v>
      </c>
      <c r="M1874" s="3"/>
      <c r="N1874" s="6"/>
      <c r="O1874" s="11" t="s">
        <v>105</v>
      </c>
    </row>
    <row r="1875" spans="8:15" x14ac:dyDescent="0.35">
      <c r="H1875" s="14" t="str">
        <f t="shared" si="30"/>
        <v>Yes_18650_In equipmentMultiple_cells</v>
      </c>
      <c r="I1875" s="3" t="s">
        <v>16</v>
      </c>
      <c r="J1875" s="3" t="s">
        <v>78</v>
      </c>
      <c r="K1875" s="3" t="s">
        <v>35</v>
      </c>
      <c r="L1875" s="3" t="s">
        <v>82</v>
      </c>
      <c r="M1875" s="3"/>
      <c r="N1875" s="6"/>
      <c r="O1875" s="11" t="s">
        <v>105</v>
      </c>
    </row>
    <row r="1876" spans="8:15" x14ac:dyDescent="0.35">
      <c r="H1876" s="14" t="str">
        <f t="shared" si="30"/>
        <v>Yes_18650_With equipmentMultiple_cells</v>
      </c>
      <c r="I1876" s="3" t="s">
        <v>16</v>
      </c>
      <c r="J1876" s="3" t="s">
        <v>78</v>
      </c>
      <c r="K1876" s="3" t="s">
        <v>37</v>
      </c>
      <c r="L1876" s="3" t="s">
        <v>82</v>
      </c>
      <c r="M1876" s="3"/>
      <c r="N1876" s="6"/>
      <c r="O1876" s="11" t="s">
        <v>105</v>
      </c>
    </row>
    <row r="1877" spans="8:15" x14ac:dyDescent="0.35">
      <c r="H1877" s="14" t="str">
        <f t="shared" si="30"/>
        <v>Yes_18650_StandaloneMultiple_cells</v>
      </c>
      <c r="I1877" s="3" t="s">
        <v>16</v>
      </c>
      <c r="J1877" s="3" t="s">
        <v>78</v>
      </c>
      <c r="K1877" s="3" t="s">
        <v>9</v>
      </c>
      <c r="L1877" s="3" t="s">
        <v>82</v>
      </c>
      <c r="M1877" s="3"/>
      <c r="N1877" s="6"/>
      <c r="O1877" s="11" t="s">
        <v>105</v>
      </c>
    </row>
    <row r="1878" spans="8:15" x14ac:dyDescent="0.35">
      <c r="H1878" s="14" t="str">
        <f t="shared" si="30"/>
        <v>YesLithium_IonIn equipmentMultiple_cells</v>
      </c>
      <c r="I1878" s="3" t="s">
        <v>16</v>
      </c>
      <c r="J1878" s="2" t="s">
        <v>79</v>
      </c>
      <c r="K1878" s="3" t="s">
        <v>35</v>
      </c>
      <c r="L1878" s="3" t="s">
        <v>82</v>
      </c>
      <c r="M1878" s="3"/>
      <c r="N1878" s="6"/>
      <c r="O1878" s="11" t="s">
        <v>105</v>
      </c>
    </row>
    <row r="1879" spans="8:15" x14ac:dyDescent="0.35">
      <c r="H1879" s="14" t="str">
        <f t="shared" si="30"/>
        <v>YesLithium_IonWith equipmentMultiple_cells</v>
      </c>
      <c r="I1879" s="3" t="s">
        <v>16</v>
      </c>
      <c r="J1879" s="2" t="s">
        <v>79</v>
      </c>
      <c r="K1879" s="3" t="s">
        <v>37</v>
      </c>
      <c r="L1879" s="3" t="s">
        <v>82</v>
      </c>
      <c r="M1879" s="3"/>
      <c r="N1879" s="6"/>
      <c r="O1879" s="11" t="s">
        <v>105</v>
      </c>
    </row>
    <row r="1880" spans="8:15" x14ac:dyDescent="0.35">
      <c r="H1880" s="14" t="str">
        <f t="shared" si="30"/>
        <v>YesLithium_IonStandaloneMultiple_cells</v>
      </c>
      <c r="I1880" s="3" t="s">
        <v>16</v>
      </c>
      <c r="J1880" s="2" t="s">
        <v>79</v>
      </c>
      <c r="K1880" s="3" t="s">
        <v>9</v>
      </c>
      <c r="L1880" s="3" t="s">
        <v>82</v>
      </c>
      <c r="M1880" s="3"/>
      <c r="N1880" s="6"/>
      <c r="O1880" s="11" t="s">
        <v>105</v>
      </c>
    </row>
    <row r="1881" spans="8:15" x14ac:dyDescent="0.35">
      <c r="H1881" s="14" t="str">
        <f t="shared" si="30"/>
        <v>YesLithium_PolymerIn equipmentMultiple_cells</v>
      </c>
      <c r="I1881" s="3" t="s">
        <v>16</v>
      </c>
      <c r="J1881" s="2" t="s">
        <v>85</v>
      </c>
      <c r="K1881" s="3" t="s">
        <v>35</v>
      </c>
      <c r="L1881" s="3" t="s">
        <v>82</v>
      </c>
      <c r="M1881" s="3"/>
      <c r="N1881" s="6"/>
      <c r="O1881" s="11" t="s">
        <v>105</v>
      </c>
    </row>
    <row r="1882" spans="8:15" x14ac:dyDescent="0.35">
      <c r="H1882" s="14" t="str">
        <f t="shared" si="30"/>
        <v>YesLithium_PolymerWith equipmentMultiple_cells</v>
      </c>
      <c r="I1882" s="3" t="s">
        <v>16</v>
      </c>
      <c r="J1882" s="2" t="s">
        <v>85</v>
      </c>
      <c r="K1882" s="3" t="s">
        <v>37</v>
      </c>
      <c r="L1882" s="3" t="s">
        <v>82</v>
      </c>
      <c r="M1882" s="3"/>
      <c r="N1882" s="6"/>
      <c r="O1882" s="11" t="s">
        <v>105</v>
      </c>
    </row>
    <row r="1883" spans="8:15" x14ac:dyDescent="0.35">
      <c r="H1883" s="14" t="str">
        <f t="shared" si="30"/>
        <v>YesLithium_PolymerStandaloneMultiple_cells</v>
      </c>
      <c r="I1883" s="3" t="s">
        <v>16</v>
      </c>
      <c r="J1883" s="2" t="s">
        <v>85</v>
      </c>
      <c r="K1883" s="3" t="s">
        <v>9</v>
      </c>
      <c r="L1883" s="3" t="s">
        <v>82</v>
      </c>
      <c r="M1883" s="3"/>
      <c r="N1883" s="6"/>
      <c r="O1883" s="11" t="s">
        <v>105</v>
      </c>
    </row>
    <row r="1884" spans="8:15" x14ac:dyDescent="0.35">
      <c r="H1884" s="14" t="str">
        <f t="shared" si="30"/>
        <v>YesLithium_cobalt_oxideIn equipmentMultiple_cells</v>
      </c>
      <c r="I1884" s="3" t="s">
        <v>16</v>
      </c>
      <c r="J1884" s="2" t="s">
        <v>84</v>
      </c>
      <c r="K1884" s="3" t="s">
        <v>35</v>
      </c>
      <c r="L1884" s="3" t="s">
        <v>82</v>
      </c>
      <c r="M1884" s="3"/>
      <c r="N1884" s="6"/>
      <c r="O1884" s="11" t="s">
        <v>105</v>
      </c>
    </row>
    <row r="1885" spans="8:15" x14ac:dyDescent="0.35">
      <c r="H1885" s="14" t="str">
        <f t="shared" si="30"/>
        <v>YesLithium_cobalt_oxideWith equipmentMultiple_cells</v>
      </c>
      <c r="I1885" s="3" t="s">
        <v>16</v>
      </c>
      <c r="J1885" s="2" t="s">
        <v>84</v>
      </c>
      <c r="K1885" s="3" t="s">
        <v>37</v>
      </c>
      <c r="L1885" s="3" t="s">
        <v>82</v>
      </c>
      <c r="M1885" s="3"/>
      <c r="N1885" s="6"/>
      <c r="O1885" s="11" t="s">
        <v>105</v>
      </c>
    </row>
    <row r="1886" spans="8:15" x14ac:dyDescent="0.35">
      <c r="H1886" s="14" t="str">
        <f t="shared" si="30"/>
        <v>YesLithium_cobalt_oxideStandaloneMultiple_cells</v>
      </c>
      <c r="I1886" s="3" t="s">
        <v>16</v>
      </c>
      <c r="J1886" s="2" t="s">
        <v>84</v>
      </c>
      <c r="K1886" s="3" t="s">
        <v>9</v>
      </c>
      <c r="L1886" s="3" t="s">
        <v>82</v>
      </c>
      <c r="M1886" s="3"/>
      <c r="N1886" s="6"/>
      <c r="O1886" s="11" t="s">
        <v>105</v>
      </c>
    </row>
    <row r="1887" spans="8:15" ht="29" x14ac:dyDescent="0.35">
      <c r="H1887" s="14" t="str">
        <f t="shared" si="30"/>
        <v>YesLithium_nickel_manganese_cobalt_oxideIn equipmentMultiple_cells</v>
      </c>
      <c r="I1887" s="3" t="s">
        <v>16</v>
      </c>
      <c r="J1887" s="2" t="s">
        <v>87</v>
      </c>
      <c r="K1887" s="3" t="s">
        <v>35</v>
      </c>
      <c r="L1887" s="3" t="s">
        <v>82</v>
      </c>
      <c r="M1887" s="3"/>
      <c r="N1887" s="6"/>
      <c r="O1887" s="11" t="s">
        <v>105</v>
      </c>
    </row>
    <row r="1888" spans="8:15" ht="29" x14ac:dyDescent="0.35">
      <c r="H1888" s="14" t="str">
        <f t="shared" si="30"/>
        <v>YesLithium_nickel_manganese_cobalt_oxideWith equipmentMultiple_cells</v>
      </c>
      <c r="I1888" s="3" t="s">
        <v>16</v>
      </c>
      <c r="J1888" s="2" t="s">
        <v>87</v>
      </c>
      <c r="K1888" s="3" t="s">
        <v>37</v>
      </c>
      <c r="L1888" s="3" t="s">
        <v>82</v>
      </c>
      <c r="M1888" s="3"/>
      <c r="N1888" s="6"/>
      <c r="O1888" s="11" t="s">
        <v>105</v>
      </c>
    </row>
    <row r="1889" spans="8:15" ht="29" x14ac:dyDescent="0.35">
      <c r="H1889" s="14" t="str">
        <f t="shared" si="30"/>
        <v>YesLithium_nickel_manganese_cobalt_oxideStandaloneMultiple_cells</v>
      </c>
      <c r="I1889" s="3" t="s">
        <v>16</v>
      </c>
      <c r="J1889" s="2" t="s">
        <v>87</v>
      </c>
      <c r="K1889" s="3" t="s">
        <v>9</v>
      </c>
      <c r="L1889" s="3" t="s">
        <v>82</v>
      </c>
      <c r="M1889" s="3"/>
      <c r="N1889" s="6"/>
      <c r="O1889" s="11" t="s">
        <v>105</v>
      </c>
    </row>
    <row r="1890" spans="8:15" x14ac:dyDescent="0.35">
      <c r="H1890" s="14" t="str">
        <f t="shared" si="30"/>
        <v>YesLithium_iron_phosphateIn equipmentMultiple_cells</v>
      </c>
      <c r="I1890" s="3" t="s">
        <v>16</v>
      </c>
      <c r="J1890" s="2" t="s">
        <v>86</v>
      </c>
      <c r="K1890" s="3" t="s">
        <v>35</v>
      </c>
      <c r="L1890" s="3" t="s">
        <v>82</v>
      </c>
      <c r="M1890" s="3"/>
      <c r="N1890" s="6"/>
      <c r="O1890" s="11" t="s">
        <v>105</v>
      </c>
    </row>
    <row r="1891" spans="8:15" x14ac:dyDescent="0.35">
      <c r="H1891" s="14" t="str">
        <f t="shared" si="30"/>
        <v>YesLithium_iron_phosphateWith equipmentMultiple_cells</v>
      </c>
      <c r="I1891" s="3" t="s">
        <v>16</v>
      </c>
      <c r="J1891" s="2" t="s">
        <v>86</v>
      </c>
      <c r="K1891" s="3" t="s">
        <v>37</v>
      </c>
      <c r="L1891" s="3" t="s">
        <v>82</v>
      </c>
      <c r="M1891" s="3"/>
      <c r="N1891" s="6"/>
      <c r="O1891" s="11" t="s">
        <v>105</v>
      </c>
    </row>
    <row r="1892" spans="8:15" x14ac:dyDescent="0.35">
      <c r="H1892" s="14" t="str">
        <f t="shared" si="30"/>
        <v>YesLithium_iron_phosphateStandaloneMultiple_cells</v>
      </c>
      <c r="I1892" s="3" t="s">
        <v>16</v>
      </c>
      <c r="J1892" s="2" t="s">
        <v>86</v>
      </c>
      <c r="K1892" s="3" t="s">
        <v>9</v>
      </c>
      <c r="L1892" s="3" t="s">
        <v>82</v>
      </c>
      <c r="M1892" s="3"/>
      <c r="N1892" s="6"/>
      <c r="O1892" s="11" t="s">
        <v>105</v>
      </c>
    </row>
    <row r="1893" spans="8:15" x14ac:dyDescent="0.35">
      <c r="H1893" s="14" t="str">
        <f t="shared" si="30"/>
        <v>YesLithium_titanateIn equipmentMultiple_cells</v>
      </c>
      <c r="I1893" s="3" t="s">
        <v>16</v>
      </c>
      <c r="J1893" s="2" t="s">
        <v>88</v>
      </c>
      <c r="K1893" s="3" t="s">
        <v>35</v>
      </c>
      <c r="L1893" s="3" t="s">
        <v>82</v>
      </c>
      <c r="M1893" s="3"/>
      <c r="N1893" s="6"/>
      <c r="O1893" s="11" t="s">
        <v>105</v>
      </c>
    </row>
    <row r="1894" spans="8:15" x14ac:dyDescent="0.35">
      <c r="H1894" s="14" t="str">
        <f t="shared" si="30"/>
        <v>YesLithium_titanateWith equipmentMultiple_cells</v>
      </c>
      <c r="I1894" s="3" t="s">
        <v>16</v>
      </c>
      <c r="J1894" s="2" t="s">
        <v>88</v>
      </c>
      <c r="K1894" s="3" t="s">
        <v>37</v>
      </c>
      <c r="L1894" s="3" t="s">
        <v>82</v>
      </c>
      <c r="M1894" s="3"/>
      <c r="N1894" s="6"/>
      <c r="O1894" s="11" t="s">
        <v>105</v>
      </c>
    </row>
    <row r="1895" spans="8:15" x14ac:dyDescent="0.35">
      <c r="H1895" s="14" t="str">
        <f t="shared" si="30"/>
        <v>YesLithium_titanateStandaloneMultiple_cells</v>
      </c>
      <c r="I1895" s="3" t="s">
        <v>16</v>
      </c>
      <c r="J1895" s="2" t="s">
        <v>88</v>
      </c>
      <c r="K1895" s="3" t="s">
        <v>9</v>
      </c>
      <c r="L1895" s="3" t="s">
        <v>82</v>
      </c>
      <c r="M1895" s="3"/>
      <c r="N1895" s="6"/>
      <c r="O1895" s="11" t="s">
        <v>105</v>
      </c>
    </row>
    <row r="1896" spans="8:15" x14ac:dyDescent="0.35">
      <c r="H1896" s="14" t="str">
        <f t="shared" si="30"/>
        <v>Yes_18650_In equipmentMultiple_cells</v>
      </c>
      <c r="I1896" s="3" t="s">
        <v>16</v>
      </c>
      <c r="J1896" s="3" t="s">
        <v>78</v>
      </c>
      <c r="K1896" s="3" t="s">
        <v>35</v>
      </c>
      <c r="L1896" s="3" t="s">
        <v>82</v>
      </c>
      <c r="M1896" s="3"/>
      <c r="N1896" s="6"/>
      <c r="O1896" s="11" t="s">
        <v>105</v>
      </c>
    </row>
    <row r="1897" spans="8:15" x14ac:dyDescent="0.35">
      <c r="H1897" s="14" t="str">
        <f t="shared" si="30"/>
        <v>Yes_18650_With equipmentMultiple_cells</v>
      </c>
      <c r="I1897" s="3" t="s">
        <v>16</v>
      </c>
      <c r="J1897" s="3" t="s">
        <v>78</v>
      </c>
      <c r="K1897" s="3" t="s">
        <v>37</v>
      </c>
      <c r="L1897" s="3" t="s">
        <v>82</v>
      </c>
      <c r="M1897" s="3"/>
      <c r="N1897" s="6"/>
      <c r="O1897" s="11" t="s">
        <v>105</v>
      </c>
    </row>
    <row r="1898" spans="8:15" x14ac:dyDescent="0.35">
      <c r="H1898" s="14" t="str">
        <f t="shared" si="30"/>
        <v>Yes_18650_StandaloneMultiple_cells</v>
      </c>
      <c r="I1898" s="3" t="s">
        <v>16</v>
      </c>
      <c r="J1898" s="3" t="s">
        <v>78</v>
      </c>
      <c r="K1898" s="3" t="s">
        <v>9</v>
      </c>
      <c r="L1898" s="3" t="s">
        <v>82</v>
      </c>
      <c r="M1898" s="3"/>
      <c r="N1898" s="6"/>
      <c r="O1898" s="11" t="s">
        <v>105</v>
      </c>
    </row>
  </sheetData>
  <sortState xmlns:xlrd2="http://schemas.microsoft.com/office/spreadsheetml/2017/richdata2" ref="B2:B22">
    <sortCondition ref="B2:B22"/>
  </sortState>
  <conditionalFormatting sqref="I3 I31:I67">
    <cfRule type="containsBlanks" dxfId="42" priority="314">
      <formula>LEN(TRIM(I3))=0</formula>
    </cfRule>
  </conditionalFormatting>
  <conditionalFormatting sqref="J71 J3:J68 J205:J257">
    <cfRule type="expression" dxfId="41" priority="313">
      <formula>AND(LEN($M3)=0,OR($K3="Yes"))</formula>
    </cfRule>
  </conditionalFormatting>
  <conditionalFormatting sqref="K3:L3 K31:L31 K235:L235 K230:L230 K225:L225">
    <cfRule type="expression" dxfId="40" priority="312">
      <formula>AND(LEN($N3)=0,OR($M3="Lithium ion",$M3="Lithium polymer",$M3="Lithium metal",$M3="18650-Li-ion",$M3="CR2032",$M3="CR123A",$M3="CR123"))</formula>
    </cfRule>
  </conditionalFormatting>
  <conditionalFormatting sqref="M3 M31 M235 M230 M225">
    <cfRule type="expression" dxfId="39" priority="315">
      <formula>AND(LEN($O3)=0,OR($M3="Lithium ion",$M3="Lithium polymer",$M3="18650-Li-ion"))</formula>
    </cfRule>
  </conditionalFormatting>
  <conditionalFormatting sqref="I3:M3 I32:I65 J3:J65 I66:J67 J205:J257">
    <cfRule type="notContainsBlanks" dxfId="38" priority="311">
      <formula>LEN(TRIM(I3))&gt;0</formula>
    </cfRule>
  </conditionalFormatting>
  <conditionalFormatting sqref="K3:L3 K31:L31 K235:L235 K230:L230 K225:L225">
    <cfRule type="expression" dxfId="37" priority="310">
      <formula>AND(LEN($N3)=0,OR($M3="Alkaline",$M3="Aluminium Oxygen",$M3="Lead Acid",$M3="Lead Calcium",$M3="Nickel Cadmium",$M3="Nickel Metal Hydride",$M3="Silver Oxide",$M3="Zinc",$M3="Zinc Carbon"))</formula>
    </cfRule>
  </conditionalFormatting>
  <conditionalFormatting sqref="M3 M31 M235 M230 M225">
    <cfRule type="expression" dxfId="36" priority="309">
      <formula>AND(LEN($N3)=0,OR($M3="Alkaline",$M3="Aluminium Oxygen",$M3="CR123",$M3="CR123A",$M3="CR2032",$M3="Lead Acid",$M3="Lead Calcium",$M3="Lithium Metal",$M3="Nickel Cadmium",$M3="Nickel Metal Hydride",$M3="Silver Oxide",$M3="Zinc",$M3="Zinc Carbon"))</formula>
    </cfRule>
  </conditionalFormatting>
  <conditionalFormatting sqref="J3:M3 J31:M31 J71 K235:M235 K230:M230 J3:J68 J205:J257 K225:M225">
    <cfRule type="expression" dxfId="35" priority="308">
      <formula>AND(LEN($N3)=0,OR($K3="No"))</formula>
    </cfRule>
  </conditionalFormatting>
  <conditionalFormatting sqref="I31:M31">
    <cfRule type="notContainsBlanks" dxfId="34" priority="295">
      <formula>LEN(TRIM(I31))&gt;0</formula>
    </cfRule>
  </conditionalFormatting>
  <conditionalFormatting sqref="I68:I70">
    <cfRule type="containsBlanks" dxfId="33" priority="278">
      <formula>LEN(TRIM(I68))=0</formula>
    </cfRule>
  </conditionalFormatting>
  <conditionalFormatting sqref="I68:I70">
    <cfRule type="notContainsBlanks" dxfId="32" priority="277">
      <formula>LEN(TRIM(I68))&gt;0</formula>
    </cfRule>
  </conditionalFormatting>
  <conditionalFormatting sqref="J68">
    <cfRule type="notContainsBlanks" dxfId="31" priority="275">
      <formula>LEN(TRIM(J68))&gt;0</formula>
    </cfRule>
  </conditionalFormatting>
  <conditionalFormatting sqref="I71:I75">
    <cfRule type="containsBlanks" dxfId="30" priority="273">
      <formula>LEN(TRIM(I71))=0</formula>
    </cfRule>
  </conditionalFormatting>
  <conditionalFormatting sqref="I71:I75">
    <cfRule type="notContainsBlanks" dxfId="29" priority="272">
      <formula>LEN(TRIM(I71))&gt;0</formula>
    </cfRule>
  </conditionalFormatting>
  <conditionalFormatting sqref="J71">
    <cfRule type="notContainsBlanks" dxfId="28" priority="270">
      <formula>LEN(TRIM(J71))&gt;0</formula>
    </cfRule>
  </conditionalFormatting>
  <conditionalFormatting sqref="I76:I78">
    <cfRule type="containsBlanks" dxfId="27" priority="268">
      <formula>LEN(TRIM(I76))=0</formula>
    </cfRule>
  </conditionalFormatting>
  <conditionalFormatting sqref="I76:I78">
    <cfRule type="notContainsBlanks" dxfId="26" priority="267">
      <formula>LEN(TRIM(I76))&gt;0</formula>
    </cfRule>
  </conditionalFormatting>
  <conditionalFormatting sqref="I130:I137">
    <cfRule type="containsBlanks" dxfId="25" priority="90">
      <formula>LEN(TRIM(I130))=0</formula>
    </cfRule>
  </conditionalFormatting>
  <conditionalFormatting sqref="I130:I137">
    <cfRule type="notContainsBlanks" dxfId="24" priority="89">
      <formula>LEN(TRIM(I130))&gt;0</formula>
    </cfRule>
  </conditionalFormatting>
  <conditionalFormatting sqref="I146:I153">
    <cfRule type="containsBlanks" dxfId="23" priority="88">
      <formula>LEN(TRIM(I146))=0</formula>
    </cfRule>
  </conditionalFormatting>
  <conditionalFormatting sqref="I146:I153">
    <cfRule type="notContainsBlanks" dxfId="22" priority="87">
      <formula>LEN(TRIM(I146))&gt;0</formula>
    </cfRule>
  </conditionalFormatting>
  <conditionalFormatting sqref="I162:I169">
    <cfRule type="containsBlanks" dxfId="21" priority="86">
      <formula>LEN(TRIM(I162))=0</formula>
    </cfRule>
  </conditionalFormatting>
  <conditionalFormatting sqref="I162:I169">
    <cfRule type="notContainsBlanks" dxfId="20" priority="85">
      <formula>LEN(TRIM(I162))&gt;0</formula>
    </cfRule>
  </conditionalFormatting>
  <conditionalFormatting sqref="I178:I185">
    <cfRule type="containsBlanks" dxfId="19" priority="84">
      <formula>LEN(TRIM(I178))=0</formula>
    </cfRule>
  </conditionalFormatting>
  <conditionalFormatting sqref="I178:I185">
    <cfRule type="notContainsBlanks" dxfId="18" priority="83">
      <formula>LEN(TRIM(I178))&gt;0</formula>
    </cfRule>
  </conditionalFormatting>
  <conditionalFormatting sqref="I194:I201">
    <cfRule type="containsBlanks" dxfId="17" priority="82">
      <formula>LEN(TRIM(I194))=0</formula>
    </cfRule>
  </conditionalFormatting>
  <conditionalFormatting sqref="I194:I201">
    <cfRule type="notContainsBlanks" dxfId="16" priority="81">
      <formula>LEN(TRIM(I194))&gt;0</formula>
    </cfRule>
  </conditionalFormatting>
  <conditionalFormatting sqref="I210:I214">
    <cfRule type="containsBlanks" dxfId="15" priority="78">
      <formula>LEN(TRIM(I210))=0</formula>
    </cfRule>
  </conditionalFormatting>
  <conditionalFormatting sqref="I210:I214">
    <cfRule type="notContainsBlanks" dxfId="14" priority="77">
      <formula>LEN(TRIM(I210))&gt;0</formula>
    </cfRule>
  </conditionalFormatting>
  <conditionalFormatting sqref="I220:I224">
    <cfRule type="containsBlanks" dxfId="13" priority="76">
      <formula>LEN(TRIM(I220))=0</formula>
    </cfRule>
  </conditionalFormatting>
  <conditionalFormatting sqref="I220:I224">
    <cfRule type="notContainsBlanks" dxfId="12" priority="75">
      <formula>LEN(TRIM(I220))&gt;0</formula>
    </cfRule>
  </conditionalFormatting>
  <conditionalFormatting sqref="I225">
    <cfRule type="containsBlanks" dxfId="11" priority="71">
      <formula>LEN(TRIM(I225))=0</formula>
    </cfRule>
  </conditionalFormatting>
  <conditionalFormatting sqref="I225 K225:M225">
    <cfRule type="notContainsBlanks" dxfId="10" priority="68">
      <formula>LEN(TRIM(I225))&gt;0</formula>
    </cfRule>
  </conditionalFormatting>
  <conditionalFormatting sqref="I230">
    <cfRule type="containsBlanks" dxfId="9" priority="49">
      <formula>LEN(TRIM(I230))=0</formula>
    </cfRule>
  </conditionalFormatting>
  <conditionalFormatting sqref="I230 K230:M230">
    <cfRule type="notContainsBlanks" dxfId="8" priority="46">
      <formula>LEN(TRIM(I230))&gt;0</formula>
    </cfRule>
  </conditionalFormatting>
  <conditionalFormatting sqref="I235">
    <cfRule type="containsBlanks" dxfId="7" priority="27">
      <formula>LEN(TRIM(I235))=0</formula>
    </cfRule>
  </conditionalFormatting>
  <conditionalFormatting sqref="I235 K235:M235">
    <cfRule type="notContainsBlanks" dxfId="6" priority="24">
      <formula>LEN(TRIM(I235))&gt;0</formula>
    </cfRule>
  </conditionalFormatting>
  <conditionalFormatting sqref="J1878:J1895 J1857:J1874 J1836:J1853 J1815:J1832 J1794:J1811 J1773:J1790 J1752:J1769 J1731:J1748 J1710:J1727 J1689:J1706 J1668:J1685 J1647:J1664 J1626:J1643 J1605:J1622 J1584:J1601 J1563:J1580 J1542:J1559 J1521:J1538 J1500:J1517 J1479:J1496 J1458:J1475 J1437:J1454 J1416:J1433 J1395:J1412 J1374:J1391 J1353:J1370 J1332:J1349 J1311:J1328 J1290:J1307 J1269:J1286 J1248:J1265 J1227:J1244 J1206:J1223 J1185:J1202 J1164:J1181 J1143:J1160 J1122:J1139 J1101:J1118 J1080:J1097 J1038:J1055 J1017:J1034 J996:J1013 J975:J992 J954:J971 J933:J950 J912:J929 J891:J908 J870:J887 J849:J866 J828:J845 J807:J824 J786:J803 J765:J782 J744:J761 J723:J740 J702:J719 J681:J698 J660:J677 J639:J656 J618:J635 J597:J614 J576:J593 J555:J572 J534:J551 J513:J530 J492:J509 J471:J488 J450:J467 J429:J446 J408:J425 J387:J404 J366:J383 J345:J362 J324:J341 J303:J320 J282:J299 J261:J278 J79:J188">
    <cfRule type="expression" dxfId="5" priority="6">
      <formula>AND(LEN($M79)=0,OR($K79="Yes"))</formula>
    </cfRule>
  </conditionalFormatting>
  <conditionalFormatting sqref="J1878:J1895 J1857:J1874 J1836:J1853 J1815:J1832 J1794:J1811 J1773:J1790 J1752:J1769 J1731:J1748 J1710:J1727 J1689:J1706 J1668:J1685 J1647:J1664 J1626:J1643 J1605:J1622 J1584:J1601 J1563:J1580 J1542:J1559 J1521:J1538 J1500:J1517 J1479:J1496 J1458:J1475 J1437:J1454 J1416:J1433 J1395:J1412 J1374:J1391 J1353:J1370 J1332:J1349 J1311:J1328 J1290:J1307 J1269:J1286 J1248:J1265 J1227:J1244 J1206:J1223 J1185:J1202 J1164:J1181 J1143:J1160 J1122:J1139 J1101:J1118 J1080:J1097 J1038:J1055 J1017:J1034 J996:J1013 J975:J992 J954:J971 J933:J950 J912:J929 J891:J908 J870:J887 J849:J866 J828:J845 J807:J824 J786:J803 J765:J782 J744:J761 J723:J740 J702:J719 J681:J698 J660:J677 J639:J656 J618:J635 J597:J614 J576:J593 J555:J572 J534:J551 J513:J530 J492:J509 J471:J488 J450:J467 J429:J446 J408:J425 J387:J404 J366:J383 J345:J362 J324:J341 J303:J320 J282:J299 J261:J278 J79:J188">
    <cfRule type="notContainsBlanks" dxfId="4" priority="5">
      <formula>LEN(TRIM(J79))&gt;0</formula>
    </cfRule>
  </conditionalFormatting>
  <conditionalFormatting sqref="J1878:J1895 J1857:J1874 J1836:J1853 J1815:J1832 J1794:J1811 J1773:J1790 J1752:J1769 J1731:J1748 J1710:J1727 J1689:J1706 J1668:J1685 J1647:J1664 J1626:J1643 J1605:J1622 J1584:J1601 J1563:J1580 J1542:J1559 J1521:J1538 J1500:J1517 J1479:J1496 J1458:J1475 J1437:J1454 J1416:J1433 J1395:J1412 J1374:J1391 J1353:J1370 J1332:J1349 J1311:J1328 J1290:J1307 J1269:J1286 J1248:J1265 J1227:J1244 J1206:J1223 J1185:J1202 J1164:J1181 J1143:J1160 J1122:J1139 J1101:J1118 J1080:J1097 J1038:J1055 J1017:J1034 J996:J1013 J975:J992 J954:J971 J933:J950 J912:J929 J891:J908 J870:J887 J849:J866 J828:J845 J807:J824 J786:J803 J765:J782 J744:J761 J723:J740 J702:J719 J681:J698 J660:J677 J639:J656 J618:J635 J597:J614 J576:J593 J555:J572 J534:J551 J513:J530 J492:J509 J471:J488 J450:J467 J429:J446 J408:J425 J387:J404 J366:J383 J345:J362 J324:J341 J303:J320 J282:J299 J261:J278 J79:J188">
    <cfRule type="expression" dxfId="3" priority="4">
      <formula>AND(LEN($N79)=0,OR($K79="No"))</formula>
    </cfRule>
  </conditionalFormatting>
  <conditionalFormatting sqref="J1059:J1076">
    <cfRule type="expression" dxfId="2" priority="3">
      <formula>AND(LEN($M1059)=0,OR($K1059="Yes"))</formula>
    </cfRule>
  </conditionalFormatting>
  <conditionalFormatting sqref="J1059:J1076">
    <cfRule type="notContainsBlanks" dxfId="1" priority="2">
      <formula>LEN(TRIM(J1059))&gt;0</formula>
    </cfRule>
  </conditionalFormatting>
  <conditionalFormatting sqref="J1059:J1076">
    <cfRule type="expression" dxfId="0" priority="1">
      <formula>AND(LEN($N1059)=0,OR($K1059="No"))</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K81"/>
  <sheetViews>
    <sheetView zoomScale="80" zoomScaleNormal="80" workbookViewId="0">
      <selection activeCell="E19" sqref="E19"/>
    </sheetView>
  </sheetViews>
  <sheetFormatPr defaultRowHeight="14.5" x14ac:dyDescent="0.35"/>
  <cols>
    <col min="1" max="1" width="33.54296875" bestFit="1" customWidth="1"/>
    <col min="3" max="3" width="22.453125" bestFit="1" customWidth="1"/>
    <col min="5" max="5" width="23.26953125" bestFit="1" customWidth="1"/>
    <col min="7" max="7" width="18.453125" bestFit="1" customWidth="1"/>
    <col min="9" max="9" width="10.7265625" bestFit="1" customWidth="1"/>
  </cols>
  <sheetData>
    <row r="4" spans="1:11" x14ac:dyDescent="0.35">
      <c r="A4" s="43" t="s">
        <v>78</v>
      </c>
      <c r="B4" s="44"/>
      <c r="C4" s="51" t="s">
        <v>85</v>
      </c>
      <c r="D4" s="52"/>
      <c r="E4" s="53" t="s">
        <v>91</v>
      </c>
      <c r="F4" s="15"/>
      <c r="G4" s="49"/>
      <c r="H4" s="15"/>
      <c r="I4" s="49"/>
      <c r="K4" s="47" t="s">
        <v>81</v>
      </c>
    </row>
    <row r="5" spans="1:11" x14ac:dyDescent="0.35">
      <c r="A5" s="44" t="s">
        <v>81</v>
      </c>
      <c r="B5" s="44"/>
      <c r="C5" s="44" t="s">
        <v>81</v>
      </c>
      <c r="D5" s="15"/>
      <c r="E5" s="54" t="s">
        <v>31</v>
      </c>
      <c r="F5" s="15"/>
      <c r="G5" s="15"/>
      <c r="H5" s="15"/>
      <c r="I5" s="15"/>
      <c r="K5" s="48" t="s">
        <v>101</v>
      </c>
    </row>
    <row r="6" spans="1:11" x14ac:dyDescent="0.35">
      <c r="A6" s="44" t="s">
        <v>82</v>
      </c>
      <c r="B6" s="44"/>
      <c r="C6" s="44" t="s">
        <v>82</v>
      </c>
      <c r="D6" s="15"/>
      <c r="E6" s="54" t="s">
        <v>32</v>
      </c>
      <c r="F6" s="15"/>
      <c r="G6" s="15"/>
      <c r="H6" s="15"/>
      <c r="I6" s="15"/>
      <c r="K6" s="48" t="s">
        <v>102</v>
      </c>
    </row>
    <row r="7" spans="1:11" x14ac:dyDescent="0.35">
      <c r="A7" s="44"/>
      <c r="B7" s="44"/>
      <c r="C7" s="44"/>
      <c r="D7" s="15"/>
      <c r="E7" s="54"/>
      <c r="F7" s="15"/>
      <c r="G7" s="15"/>
      <c r="H7" s="15"/>
      <c r="I7" s="15"/>
      <c r="K7" s="48"/>
    </row>
    <row r="8" spans="1:11" x14ac:dyDescent="0.35">
      <c r="A8" s="43" t="s">
        <v>84</v>
      </c>
      <c r="B8" s="44"/>
      <c r="C8" s="43" t="s">
        <v>88</v>
      </c>
      <c r="D8" s="15"/>
      <c r="E8" s="53" t="s">
        <v>92</v>
      </c>
      <c r="F8" s="15"/>
      <c r="G8" s="49"/>
      <c r="H8" s="15"/>
      <c r="I8" s="49"/>
      <c r="K8" s="47" t="s">
        <v>82</v>
      </c>
    </row>
    <row r="9" spans="1:11" x14ac:dyDescent="0.35">
      <c r="A9" s="44" t="s">
        <v>81</v>
      </c>
      <c r="B9" s="44"/>
      <c r="C9" s="44" t="s">
        <v>81</v>
      </c>
      <c r="D9" s="15"/>
      <c r="E9" s="54" t="s">
        <v>31</v>
      </c>
      <c r="F9" s="15"/>
      <c r="G9" s="15"/>
      <c r="H9" s="15"/>
      <c r="I9" s="15"/>
      <c r="K9" s="48" t="s">
        <v>53</v>
      </c>
    </row>
    <row r="10" spans="1:11" x14ac:dyDescent="0.35">
      <c r="A10" s="44" t="s">
        <v>82</v>
      </c>
      <c r="B10" s="44"/>
      <c r="C10" s="44" t="s">
        <v>82</v>
      </c>
      <c r="D10" s="15"/>
      <c r="E10" s="54" t="s">
        <v>32</v>
      </c>
      <c r="F10" s="15"/>
      <c r="G10" s="15"/>
      <c r="H10" s="15"/>
      <c r="I10" s="15"/>
      <c r="K10" s="48" t="s">
        <v>54</v>
      </c>
    </row>
    <row r="11" spans="1:11" x14ac:dyDescent="0.35">
      <c r="A11" s="44"/>
      <c r="B11" s="44"/>
      <c r="C11" s="44"/>
      <c r="D11" s="15"/>
      <c r="E11" s="15"/>
      <c r="F11" s="15"/>
      <c r="G11" s="15"/>
      <c r="H11" s="15"/>
      <c r="I11" s="15"/>
      <c r="K11" s="48" t="s">
        <v>55</v>
      </c>
    </row>
    <row r="12" spans="1:11" x14ac:dyDescent="0.35">
      <c r="A12" s="43" t="s">
        <v>79</v>
      </c>
      <c r="B12" s="44"/>
      <c r="C12" s="44"/>
      <c r="D12" s="15"/>
      <c r="E12" s="49"/>
      <c r="F12" s="15"/>
      <c r="G12" s="49"/>
      <c r="H12" s="15"/>
      <c r="I12" s="49"/>
    </row>
    <row r="13" spans="1:11" x14ac:dyDescent="0.35">
      <c r="A13" s="44" t="s">
        <v>81</v>
      </c>
      <c r="B13" s="44"/>
      <c r="C13" s="44"/>
      <c r="D13" s="15"/>
      <c r="E13" s="15"/>
      <c r="F13" s="15"/>
      <c r="G13" s="15"/>
      <c r="H13" s="15"/>
      <c r="I13" s="15"/>
    </row>
    <row r="14" spans="1:11" x14ac:dyDescent="0.35">
      <c r="A14" s="44" t="s">
        <v>82</v>
      </c>
      <c r="B14" s="44"/>
      <c r="C14" s="44"/>
      <c r="D14" s="15"/>
      <c r="E14" s="15"/>
      <c r="F14" s="15"/>
      <c r="G14" s="15"/>
      <c r="H14" s="15"/>
      <c r="I14" s="15"/>
    </row>
    <row r="15" spans="1:11" x14ac:dyDescent="0.35">
      <c r="A15" s="44"/>
      <c r="B15" s="44"/>
      <c r="C15" s="44"/>
      <c r="D15" s="15"/>
      <c r="E15" s="15"/>
      <c r="F15" s="15"/>
      <c r="G15" s="15"/>
      <c r="H15" s="15"/>
      <c r="I15" s="15"/>
    </row>
    <row r="16" spans="1:11" x14ac:dyDescent="0.35">
      <c r="A16" s="43" t="s">
        <v>86</v>
      </c>
      <c r="B16" s="44"/>
      <c r="C16" s="44"/>
      <c r="D16" s="15"/>
      <c r="E16" s="49"/>
      <c r="F16" s="15"/>
      <c r="G16" s="49"/>
      <c r="H16" s="15"/>
      <c r="I16" s="49"/>
    </row>
    <row r="17" spans="1:9" x14ac:dyDescent="0.35">
      <c r="A17" s="44" t="s">
        <v>81</v>
      </c>
      <c r="B17" s="44"/>
      <c r="C17" s="44"/>
      <c r="D17" s="15"/>
      <c r="E17" s="15"/>
      <c r="F17" s="15"/>
      <c r="G17" s="15"/>
      <c r="H17" s="15"/>
      <c r="I17" s="15"/>
    </row>
    <row r="18" spans="1:9" x14ac:dyDescent="0.35">
      <c r="A18" s="44" t="s">
        <v>82</v>
      </c>
      <c r="B18" s="44"/>
      <c r="C18" s="44"/>
      <c r="D18" s="15"/>
      <c r="E18" s="55" t="s">
        <v>100</v>
      </c>
      <c r="F18" s="15"/>
      <c r="G18" s="53" t="s">
        <v>7</v>
      </c>
      <c r="H18" s="15"/>
      <c r="I18" s="49" t="s">
        <v>106</v>
      </c>
    </row>
    <row r="19" spans="1:9" x14ac:dyDescent="0.35">
      <c r="A19" s="44"/>
      <c r="B19" s="44"/>
      <c r="C19" s="44"/>
      <c r="D19" s="15"/>
      <c r="E19" s="50" t="b">
        <f>OR('Battery exemption sheet'!M13="_18650_",'Battery exemption sheet'!M13="Lithium_cobalt_oxide",'Battery exemption sheet'!M13="Lithium_Ion",'Battery exemption sheet'!M13="Lithium_iron_phosphate",'Battery exemption sheet'!M13="Lithium_nickel_manganese_cobalt_oxide",'Battery exemption sheet'!M13="Lithium_Polymer",'Battery exemption sheet'!M13="Lithium_titanate",'Battery exemption sheet'!M13="Lithium_Metal",'Battery exemption sheet'!M13="_CR2032_",'Battery exemption sheet'!M13="Lithium_thionyl_chloride",'Battery exemption sheet'!M13="Lead_Acid",'Battery exemption sheet'!M13="Lead_Calcium")</f>
        <v>0</v>
      </c>
      <c r="F19" s="15"/>
      <c r="G19" s="54" t="b">
        <f>OR('Battery exemption sheet'!M13="Lead_Acid",'Battery exemption sheet'!M13="Lead_Calcium")</f>
        <v>0</v>
      </c>
      <c r="H19" s="15"/>
      <c r="I19" s="15" t="b">
        <f>OR(LEN('Battery exemption sheet'!K13)&gt;0)</f>
        <v>1</v>
      </c>
    </row>
    <row r="20" spans="1:9" x14ac:dyDescent="0.35">
      <c r="A20" s="43" t="s">
        <v>87</v>
      </c>
      <c r="B20" s="44"/>
      <c r="C20" s="44"/>
      <c r="D20" s="15"/>
      <c r="E20" s="50" t="b">
        <f>OR('Battery exemption sheet'!M14="_18650_",'Battery exemption sheet'!M14="Lithium_cobalt_oxide",'Battery exemption sheet'!M14="Lithium_Ion",'Battery exemption sheet'!M14="Lithium_iron_phosphate",'Battery exemption sheet'!M14="Lithium_nickel_manganese_cobalt_oxide",'Battery exemption sheet'!M14="Lithium_Polymer",'Battery exemption sheet'!M14="Lithium_titanate",'Battery exemption sheet'!M14="Lithium_Metal",'Battery exemption sheet'!M14="_CR2032_",'Battery exemption sheet'!M14="Lithium_thionyl_chloride",'Battery exemption sheet'!M14="Lead_Acid",'Battery exemption sheet'!M14="Lead_Calcium")</f>
        <v>0</v>
      </c>
      <c r="F20" s="15"/>
      <c r="G20" s="54" t="b">
        <f>OR('Battery exemption sheet'!M14="Lead_Acid",'Battery exemption sheet'!M14="Lead_Calcium")</f>
        <v>0</v>
      </c>
      <c r="H20" s="15"/>
      <c r="I20" s="15" t="b">
        <f>OR(LEN('Battery exemption sheet'!K14)&gt;0)</f>
        <v>0</v>
      </c>
    </row>
    <row r="21" spans="1:9" x14ac:dyDescent="0.35">
      <c r="A21" s="44" t="s">
        <v>81</v>
      </c>
      <c r="B21" s="44"/>
      <c r="C21" s="44"/>
      <c r="D21" s="15"/>
      <c r="E21" s="50" t="b">
        <f>OR('Battery exemption sheet'!M15="_18650_",'Battery exemption sheet'!M15="Lithium_cobalt_oxide",'Battery exemption sheet'!M15="Lithium_Ion",'Battery exemption sheet'!M15="Lithium_iron_phosphate",'Battery exemption sheet'!M15="Lithium_nickel_manganese_cobalt_oxide",'Battery exemption sheet'!M15="Lithium_Polymer",'Battery exemption sheet'!M15="Lithium_titanate",'Battery exemption sheet'!M15="Lithium_Metal",'Battery exemption sheet'!M15="_CR2032_",'Battery exemption sheet'!M15="Lithium_thionyl_chloride",'Battery exemption sheet'!M15="Lead_Acid",'Battery exemption sheet'!M15="Lead_Calcium")</f>
        <v>0</v>
      </c>
      <c r="F21" s="15"/>
      <c r="G21" s="54" t="b">
        <f>OR('Battery exemption sheet'!M15="Lead_Acid",'Battery exemption sheet'!M15="Lead_Calcium")</f>
        <v>0</v>
      </c>
      <c r="H21" s="15"/>
      <c r="I21" s="15" t="b">
        <f>OR(LEN('Battery exemption sheet'!K15)&gt;0)</f>
        <v>0</v>
      </c>
    </row>
    <row r="22" spans="1:9" x14ac:dyDescent="0.35">
      <c r="A22" s="44" t="s">
        <v>82</v>
      </c>
      <c r="B22" s="44"/>
      <c r="C22" s="44"/>
      <c r="D22" s="15"/>
      <c r="E22" s="50" t="b">
        <f>OR('Battery exemption sheet'!M16="_18650_",'Battery exemption sheet'!M16="Lithium_cobalt_oxide",'Battery exemption sheet'!M16="Lithium_Ion",'Battery exemption sheet'!M16="Lithium_iron_phosphate",'Battery exemption sheet'!M16="Lithium_nickel_manganese_cobalt_oxide",'Battery exemption sheet'!M16="Lithium_Polymer",'Battery exemption sheet'!M16="Lithium_titanate",'Battery exemption sheet'!M16="Lithium_Metal",'Battery exemption sheet'!M16="_CR2032_",'Battery exemption sheet'!M16="Lithium_thionyl_chloride",'Battery exemption sheet'!M16="Lead_Acid",'Battery exemption sheet'!M16="Lead_Calcium")</f>
        <v>0</v>
      </c>
      <c r="F22" s="15"/>
      <c r="G22" s="54" t="b">
        <f>OR('Battery exemption sheet'!M16="Lead_Acid",'Battery exemption sheet'!M16="Lead_Calcium")</f>
        <v>0</v>
      </c>
      <c r="H22" s="15"/>
      <c r="I22" s="15" t="b">
        <f>OR(LEN('Battery exemption sheet'!K16)&gt;0)</f>
        <v>0</v>
      </c>
    </row>
    <row r="23" spans="1:9" x14ac:dyDescent="0.35">
      <c r="E23" s="50" t="b">
        <f>OR('Battery exemption sheet'!M17="_18650_",'Battery exemption sheet'!M17="Lithium_cobalt_oxide",'Battery exemption sheet'!M17="Lithium_Ion",'Battery exemption sheet'!M17="Lithium_iron_phosphate",'Battery exemption sheet'!M17="Lithium_nickel_manganese_cobalt_oxide",'Battery exemption sheet'!M17="Lithium_Polymer",'Battery exemption sheet'!M17="Lithium_titanate",'Battery exemption sheet'!M17="Lithium_Metal",'Battery exemption sheet'!M17="_CR2032_",'Battery exemption sheet'!M17="Lithium_thionyl_chloride",'Battery exemption sheet'!M17="Lead_Acid",'Battery exemption sheet'!M17="Lead_Calcium")</f>
        <v>0</v>
      </c>
      <c r="G23" s="54" t="b">
        <f>OR('Battery exemption sheet'!M17="Lead_Acid",'Battery exemption sheet'!M17="Lead_Calcium")</f>
        <v>0</v>
      </c>
      <c r="I23" s="15" t="b">
        <f>OR(LEN('Battery exemption sheet'!K17)&gt;0)</f>
        <v>0</v>
      </c>
    </row>
    <row r="24" spans="1:9" x14ac:dyDescent="0.35">
      <c r="E24" s="50" t="b">
        <f>OR('Battery exemption sheet'!M18="_18650_",'Battery exemption sheet'!M18="Lithium_cobalt_oxide",'Battery exemption sheet'!M18="Lithium_Ion",'Battery exemption sheet'!M18="Lithium_iron_phosphate",'Battery exemption sheet'!M18="Lithium_nickel_manganese_cobalt_oxide",'Battery exemption sheet'!M18="Lithium_Polymer",'Battery exemption sheet'!M18="Lithium_titanate",'Battery exemption sheet'!M18="Lithium_Metal",'Battery exemption sheet'!M18="_CR2032_",'Battery exemption sheet'!M18="Lithium_thionyl_chloride",'Battery exemption sheet'!M18="Lead_Acid",'Battery exemption sheet'!M18="Lead_Calcium")</f>
        <v>0</v>
      </c>
      <c r="G24" s="54" t="b">
        <f>OR('Battery exemption sheet'!M18="Lead_Acid",'Battery exemption sheet'!M18="Lead_Calcium")</f>
        <v>0</v>
      </c>
      <c r="I24" s="15" t="b">
        <f>OR(LEN('Battery exemption sheet'!K18)&gt;0)</f>
        <v>0</v>
      </c>
    </row>
    <row r="25" spans="1:9" x14ac:dyDescent="0.35">
      <c r="A25" s="45" t="s">
        <v>16</v>
      </c>
      <c r="B25" s="45" t="s">
        <v>17</v>
      </c>
      <c r="E25" s="50" t="b">
        <f>OR('Battery exemption sheet'!M19="_18650_",'Battery exemption sheet'!M19="Lithium_cobalt_oxide",'Battery exemption sheet'!M19="Lithium_Ion",'Battery exemption sheet'!M19="Lithium_iron_phosphate",'Battery exemption sheet'!M19="Lithium_nickel_manganese_cobalt_oxide",'Battery exemption sheet'!M19="Lithium_Polymer",'Battery exemption sheet'!M19="Lithium_titanate",'Battery exemption sheet'!M19="Lithium_Metal",'Battery exemption sheet'!M19="_CR2032_",'Battery exemption sheet'!M19="Lithium_thionyl_chloride",'Battery exemption sheet'!M19="Lead_Acid",'Battery exemption sheet'!M19="Lead_Calcium")</f>
        <v>0</v>
      </c>
      <c r="G25" s="54" t="b">
        <f>OR('Battery exemption sheet'!M19="Lead_Acid",'Battery exemption sheet'!M19="Lead_Calcium")</f>
        <v>0</v>
      </c>
      <c r="I25" s="15" t="b">
        <f>OR(LEN('Battery exemption sheet'!K19)&gt;0)</f>
        <v>0</v>
      </c>
    </row>
    <row r="26" spans="1:9" x14ac:dyDescent="0.35">
      <c r="A26" s="46" t="s">
        <v>78</v>
      </c>
      <c r="B26" s="46"/>
      <c r="E26" s="50" t="b">
        <f>OR('Battery exemption sheet'!M20="_18650_",'Battery exemption sheet'!M20="Lithium_cobalt_oxide",'Battery exemption sheet'!M20="Lithium_Ion",'Battery exemption sheet'!M20="Lithium_iron_phosphate",'Battery exemption sheet'!M20="Lithium_nickel_manganese_cobalt_oxide",'Battery exemption sheet'!M20="Lithium_Polymer",'Battery exemption sheet'!M20="Lithium_titanate",'Battery exemption sheet'!M20="Lithium_Metal",'Battery exemption sheet'!M20="_CR2032_",'Battery exemption sheet'!M20="Lithium_thionyl_chloride",'Battery exemption sheet'!M20="Lead_Acid",'Battery exemption sheet'!M20="Lead_Calcium")</f>
        <v>0</v>
      </c>
      <c r="G26" s="54" t="b">
        <f>OR('Battery exemption sheet'!M20="Lead_Acid",'Battery exemption sheet'!M20="Lead_Calcium")</f>
        <v>0</v>
      </c>
      <c r="I26" s="15" t="b">
        <f>OR(LEN('Battery exemption sheet'!K20)&gt;0)</f>
        <v>0</v>
      </c>
    </row>
    <row r="27" spans="1:9" x14ac:dyDescent="0.35">
      <c r="A27" s="46" t="s">
        <v>84</v>
      </c>
      <c r="B27" s="46"/>
      <c r="E27" s="50" t="b">
        <f>OR('Battery exemption sheet'!M21="_18650_",'Battery exemption sheet'!M21="Lithium_cobalt_oxide",'Battery exemption sheet'!M21="Lithium_Ion",'Battery exemption sheet'!M21="Lithium_iron_phosphate",'Battery exemption sheet'!M21="Lithium_nickel_manganese_cobalt_oxide",'Battery exemption sheet'!M21="Lithium_Polymer",'Battery exemption sheet'!M21="Lithium_titanate",'Battery exemption sheet'!M21="Lithium_Metal",'Battery exemption sheet'!M21="_CR2032_",'Battery exemption sheet'!M21="Lithium_thionyl_chloride",'Battery exemption sheet'!M21="Lead_Acid",'Battery exemption sheet'!M21="Lead_Calcium")</f>
        <v>0</v>
      </c>
      <c r="G27" s="54" t="b">
        <f>OR('Battery exemption sheet'!M21="Lead_Acid",'Battery exemption sheet'!M21="Lead_Calcium")</f>
        <v>0</v>
      </c>
      <c r="I27" s="15" t="b">
        <f>OR(LEN('Battery exemption sheet'!K21)&gt;0)</f>
        <v>0</v>
      </c>
    </row>
    <row r="28" spans="1:9" x14ac:dyDescent="0.35">
      <c r="A28" s="46" t="s">
        <v>79</v>
      </c>
      <c r="B28" s="46"/>
      <c r="E28" s="50" t="b">
        <f>OR('Battery exemption sheet'!M22="_18650_",'Battery exemption sheet'!M22="Lithium_cobalt_oxide",'Battery exemption sheet'!M22="Lithium_Ion",'Battery exemption sheet'!M22="Lithium_iron_phosphate",'Battery exemption sheet'!M22="Lithium_nickel_manganese_cobalt_oxide",'Battery exemption sheet'!M22="Lithium_Polymer",'Battery exemption sheet'!M22="Lithium_titanate",'Battery exemption sheet'!M22="Lithium_Metal",'Battery exemption sheet'!M22="_CR2032_",'Battery exemption sheet'!M22="Lithium_thionyl_chloride",'Battery exemption sheet'!M22="Lead_Acid",'Battery exemption sheet'!M22="Lead_Calcium")</f>
        <v>0</v>
      </c>
      <c r="G28" s="54" t="b">
        <f>OR('Battery exemption sheet'!M22="Lead_Acid",'Battery exemption sheet'!M22="Lead_Calcium")</f>
        <v>0</v>
      </c>
      <c r="I28" s="15" t="b">
        <f>OR(LEN('Battery exemption sheet'!K22)&gt;0)</f>
        <v>0</v>
      </c>
    </row>
    <row r="29" spans="1:9" x14ac:dyDescent="0.35">
      <c r="A29" s="46" t="s">
        <v>86</v>
      </c>
      <c r="B29" s="46"/>
      <c r="E29" s="50" t="b">
        <f>OR('Battery exemption sheet'!M23="_18650_",'Battery exemption sheet'!M23="Lithium_cobalt_oxide",'Battery exemption sheet'!M23="Lithium_Ion",'Battery exemption sheet'!M23="Lithium_iron_phosphate",'Battery exemption sheet'!M23="Lithium_nickel_manganese_cobalt_oxide",'Battery exemption sheet'!M23="Lithium_Polymer",'Battery exemption sheet'!M23="Lithium_titanate",'Battery exemption sheet'!M23="Lithium_Metal",'Battery exemption sheet'!M23="_CR2032_",'Battery exemption sheet'!M23="Lithium_thionyl_chloride",'Battery exemption sheet'!M23="Lead_Acid",'Battery exemption sheet'!M23="Lead_Calcium")</f>
        <v>0</v>
      </c>
      <c r="G29" s="54" t="b">
        <f>OR('Battery exemption sheet'!M23="Lead_Acid",'Battery exemption sheet'!M23="Lead_Calcium")</f>
        <v>0</v>
      </c>
      <c r="I29" s="15" t="b">
        <f>OR(LEN('Battery exemption sheet'!K23)&gt;0)</f>
        <v>0</v>
      </c>
    </row>
    <row r="30" spans="1:9" x14ac:dyDescent="0.35">
      <c r="A30" s="46" t="s">
        <v>87</v>
      </c>
      <c r="B30" s="46"/>
      <c r="E30" s="50" t="b">
        <f>OR('Battery exemption sheet'!M24="_18650_",'Battery exemption sheet'!M24="Lithium_cobalt_oxide",'Battery exemption sheet'!M24="Lithium_Ion",'Battery exemption sheet'!M24="Lithium_iron_phosphate",'Battery exemption sheet'!M24="Lithium_nickel_manganese_cobalt_oxide",'Battery exemption sheet'!M24="Lithium_Polymer",'Battery exemption sheet'!M24="Lithium_titanate",'Battery exemption sheet'!M24="Lithium_Metal",'Battery exemption sheet'!M24="_CR2032_",'Battery exemption sheet'!M24="Lithium_thionyl_chloride",'Battery exemption sheet'!M24="Lead_Acid",'Battery exemption sheet'!M24="Lead_Calcium")</f>
        <v>0</v>
      </c>
      <c r="G30" s="54" t="b">
        <f>OR('Battery exemption sheet'!M24="Lead_Acid",'Battery exemption sheet'!M24="Lead_Calcium")</f>
        <v>0</v>
      </c>
      <c r="I30" s="15" t="b">
        <f>OR(LEN('Battery exemption sheet'!K24)&gt;0)</f>
        <v>0</v>
      </c>
    </row>
    <row r="31" spans="1:9" x14ac:dyDescent="0.35">
      <c r="A31" s="46" t="s">
        <v>85</v>
      </c>
      <c r="B31" s="46"/>
      <c r="E31" s="50" t="b">
        <f>OR('Battery exemption sheet'!M25="_18650_",'Battery exemption sheet'!M25="Lithium_cobalt_oxide",'Battery exemption sheet'!M25="Lithium_Ion",'Battery exemption sheet'!M25="Lithium_iron_phosphate",'Battery exemption sheet'!M25="Lithium_nickel_manganese_cobalt_oxide",'Battery exemption sheet'!M25="Lithium_Polymer",'Battery exemption sheet'!M25="Lithium_titanate",'Battery exemption sheet'!M25="Lithium_Metal",'Battery exemption sheet'!M25="_CR2032_",'Battery exemption sheet'!M25="Lithium_thionyl_chloride",'Battery exemption sheet'!M25="Lead_Acid",'Battery exemption sheet'!M25="Lead_Calcium")</f>
        <v>0</v>
      </c>
      <c r="G31" s="54" t="b">
        <f>OR('Battery exemption sheet'!M25="Lead_Acid",'Battery exemption sheet'!M25="Lead_Calcium")</f>
        <v>0</v>
      </c>
      <c r="I31" s="15" t="b">
        <f>OR(LEN('Battery exemption sheet'!K25)&gt;0)</f>
        <v>0</v>
      </c>
    </row>
    <row r="32" spans="1:9" x14ac:dyDescent="0.35">
      <c r="A32" s="46" t="s">
        <v>88</v>
      </c>
      <c r="B32" s="46"/>
      <c r="E32" s="50" t="b">
        <f>OR('Battery exemption sheet'!M26="_18650_",'Battery exemption sheet'!M26="Lithium_cobalt_oxide",'Battery exemption sheet'!M26="Lithium_Ion",'Battery exemption sheet'!M26="Lithium_iron_phosphate",'Battery exemption sheet'!M26="Lithium_nickel_manganese_cobalt_oxide",'Battery exemption sheet'!M26="Lithium_Polymer",'Battery exemption sheet'!M26="Lithium_titanate",'Battery exemption sheet'!M26="Lithium_Metal",'Battery exemption sheet'!M26="_CR2032_",'Battery exemption sheet'!M26="Lithium_thionyl_chloride",'Battery exemption sheet'!M26="Lead_Acid",'Battery exemption sheet'!M26="Lead_Calcium")</f>
        <v>0</v>
      </c>
      <c r="G32" s="54" t="b">
        <f>OR('Battery exemption sheet'!M26="Lead_Acid",'Battery exemption sheet'!M26="Lead_Calcium")</f>
        <v>0</v>
      </c>
      <c r="I32" s="15" t="b">
        <f>OR(LEN('Battery exemption sheet'!K26)&gt;0)</f>
        <v>0</v>
      </c>
    </row>
    <row r="33" spans="1:9" x14ac:dyDescent="0.35">
      <c r="A33" s="46" t="s">
        <v>80</v>
      </c>
      <c r="B33" s="46"/>
      <c r="E33" s="50" t="b">
        <f>OR('Battery exemption sheet'!M27="_18650_",'Battery exemption sheet'!M27="Lithium_cobalt_oxide",'Battery exemption sheet'!M27="Lithium_Ion",'Battery exemption sheet'!M27="Lithium_iron_phosphate",'Battery exemption sheet'!M27="Lithium_nickel_manganese_cobalt_oxide",'Battery exemption sheet'!M27="Lithium_Polymer",'Battery exemption sheet'!M27="Lithium_titanate",'Battery exemption sheet'!M27="Lithium_Metal",'Battery exemption sheet'!M27="_CR2032_",'Battery exemption sheet'!M27="Lithium_thionyl_chloride",'Battery exemption sheet'!M27="Lead_Acid",'Battery exemption sheet'!M27="Lead_Calcium")</f>
        <v>0</v>
      </c>
      <c r="G33" s="54" t="b">
        <f>OR('Battery exemption sheet'!M27="Lead_Acid",'Battery exemption sheet'!M27="Lead_Calcium")</f>
        <v>0</v>
      </c>
      <c r="I33" s="15" t="b">
        <f>OR(LEN('Battery exemption sheet'!K27)&gt;0)</f>
        <v>0</v>
      </c>
    </row>
    <row r="34" spans="1:9" x14ac:dyDescent="0.35">
      <c r="A34" s="46" t="s">
        <v>89</v>
      </c>
      <c r="B34" s="46"/>
      <c r="E34" s="50" t="b">
        <f>OR('Battery exemption sheet'!M28="_18650_",'Battery exemption sheet'!M28="Lithium_cobalt_oxide",'Battery exemption sheet'!M28="Lithium_Ion",'Battery exemption sheet'!M28="Lithium_iron_phosphate",'Battery exemption sheet'!M28="Lithium_nickel_manganese_cobalt_oxide",'Battery exemption sheet'!M28="Lithium_Polymer",'Battery exemption sheet'!M28="Lithium_titanate",'Battery exemption sheet'!M28="Lithium_Metal",'Battery exemption sheet'!M28="_CR2032_",'Battery exemption sheet'!M28="Lithium_thionyl_chloride",'Battery exemption sheet'!M28="Lead_Acid",'Battery exemption sheet'!M28="Lead_Calcium")</f>
        <v>0</v>
      </c>
      <c r="G34" s="54" t="b">
        <f>OR('Battery exemption sheet'!M28="Lead_Acid",'Battery exemption sheet'!M28="Lead_Calcium")</f>
        <v>0</v>
      </c>
      <c r="I34" s="15" t="b">
        <f>OR(LEN('Battery exemption sheet'!K28)&gt;0)</f>
        <v>0</v>
      </c>
    </row>
    <row r="35" spans="1:9" x14ac:dyDescent="0.35">
      <c r="A35" s="46" t="s">
        <v>98</v>
      </c>
      <c r="B35" s="46"/>
      <c r="E35" s="50" t="b">
        <f>OR('Battery exemption sheet'!M29="_18650_",'Battery exemption sheet'!M29="Lithium_cobalt_oxide",'Battery exemption sheet'!M29="Lithium_Ion",'Battery exemption sheet'!M29="Lithium_iron_phosphate",'Battery exemption sheet'!M29="Lithium_nickel_manganese_cobalt_oxide",'Battery exemption sheet'!M29="Lithium_Polymer",'Battery exemption sheet'!M29="Lithium_titanate",'Battery exemption sheet'!M29="Lithium_Metal",'Battery exemption sheet'!M29="_CR2032_",'Battery exemption sheet'!M29="Lithium_thionyl_chloride",'Battery exemption sheet'!M29="Lead_Acid",'Battery exemption sheet'!M29="Lead_Calcium")</f>
        <v>0</v>
      </c>
      <c r="G35" s="54" t="b">
        <f>OR('Battery exemption sheet'!M29="Lead_Acid",'Battery exemption sheet'!M29="Lead_Calcium")</f>
        <v>0</v>
      </c>
      <c r="I35" s="15" t="b">
        <f>OR(LEN('Battery exemption sheet'!K29)&gt;0)</f>
        <v>0</v>
      </c>
    </row>
    <row r="36" spans="1:9" x14ac:dyDescent="0.35">
      <c r="A36" s="46" t="s">
        <v>8</v>
      </c>
      <c r="B36" s="46"/>
      <c r="E36" s="50" t="b">
        <f>OR('Battery exemption sheet'!M30="_18650_",'Battery exemption sheet'!M30="Lithium_cobalt_oxide",'Battery exemption sheet'!M30="Lithium_Ion",'Battery exemption sheet'!M30="Lithium_iron_phosphate",'Battery exemption sheet'!M30="Lithium_nickel_manganese_cobalt_oxide",'Battery exemption sheet'!M30="Lithium_Polymer",'Battery exemption sheet'!M30="Lithium_titanate",'Battery exemption sheet'!M30="Lithium_Metal",'Battery exemption sheet'!M30="_CR2032_",'Battery exemption sheet'!M30="Lithium_thionyl_chloride",'Battery exemption sheet'!M30="Lead_Acid",'Battery exemption sheet'!M30="Lead_Calcium")</f>
        <v>0</v>
      </c>
      <c r="G36" s="54" t="b">
        <f>OR('Battery exemption sheet'!M30="Lead_Acid",'Battery exemption sheet'!M30="Lead_Calcium")</f>
        <v>0</v>
      </c>
      <c r="I36" s="15" t="b">
        <f>OR(LEN('Battery exemption sheet'!K30)&gt;0)</f>
        <v>0</v>
      </c>
    </row>
    <row r="37" spans="1:9" x14ac:dyDescent="0.35">
      <c r="A37" s="46" t="s">
        <v>90</v>
      </c>
      <c r="B37" s="46"/>
      <c r="E37" s="50" t="b">
        <f>OR('Battery exemption sheet'!M31="_18650_",'Battery exemption sheet'!M31="Lithium_cobalt_oxide",'Battery exemption sheet'!M31="Lithium_Ion",'Battery exemption sheet'!M31="Lithium_iron_phosphate",'Battery exemption sheet'!M31="Lithium_nickel_manganese_cobalt_oxide",'Battery exemption sheet'!M31="Lithium_Polymer",'Battery exemption sheet'!M31="Lithium_titanate",'Battery exemption sheet'!M31="Lithium_Metal",'Battery exemption sheet'!M31="_CR2032_",'Battery exemption sheet'!M31="Lithium_thionyl_chloride",'Battery exemption sheet'!M31="Lead_Acid",'Battery exemption sheet'!M31="Lead_Calcium")</f>
        <v>0</v>
      </c>
      <c r="G37" s="54" t="b">
        <f>OR('Battery exemption sheet'!M31="Lead_Acid",'Battery exemption sheet'!M31="Lead_Calcium")</f>
        <v>0</v>
      </c>
      <c r="I37" s="15" t="b">
        <f>OR(LEN('Battery exemption sheet'!K31)&gt;0)</f>
        <v>0</v>
      </c>
    </row>
    <row r="38" spans="1:9" x14ac:dyDescent="0.35">
      <c r="A38" s="46" t="s">
        <v>99</v>
      </c>
      <c r="B38" s="46"/>
      <c r="E38" s="50" t="b">
        <f>OR('Battery exemption sheet'!M32="_18650_",'Battery exemption sheet'!M32="Lithium_cobalt_oxide",'Battery exemption sheet'!M32="Lithium_Ion",'Battery exemption sheet'!M32="Lithium_iron_phosphate",'Battery exemption sheet'!M32="Lithium_nickel_manganese_cobalt_oxide",'Battery exemption sheet'!M32="Lithium_Polymer",'Battery exemption sheet'!M32="Lithium_titanate",'Battery exemption sheet'!M32="Lithium_Metal",'Battery exemption sheet'!M32="_CR2032_",'Battery exemption sheet'!M32="Lithium_thionyl_chloride",'Battery exemption sheet'!M32="Lead_Acid",'Battery exemption sheet'!M32="Lead_Calcium")</f>
        <v>0</v>
      </c>
      <c r="G38" s="54" t="b">
        <f>OR('Battery exemption sheet'!M32="Lead_Acid",'Battery exemption sheet'!M32="Lead_Calcium")</f>
        <v>0</v>
      </c>
      <c r="I38" s="15" t="b">
        <f>OR(LEN('Battery exemption sheet'!K32)&gt;0)</f>
        <v>0</v>
      </c>
    </row>
    <row r="39" spans="1:9" x14ac:dyDescent="0.35">
      <c r="A39" s="46" t="s">
        <v>91</v>
      </c>
      <c r="B39" s="46"/>
    </row>
    <row r="40" spans="1:9" x14ac:dyDescent="0.35">
      <c r="A40" s="46" t="s">
        <v>92</v>
      </c>
      <c r="B40" s="46"/>
    </row>
    <row r="41" spans="1:9" x14ac:dyDescent="0.35">
      <c r="A41" s="46" t="s">
        <v>93</v>
      </c>
      <c r="B41" s="46"/>
    </row>
    <row r="42" spans="1:9" x14ac:dyDescent="0.35">
      <c r="A42" s="46" t="s">
        <v>94</v>
      </c>
      <c r="B42" s="46"/>
    </row>
    <row r="43" spans="1:9" x14ac:dyDescent="0.35">
      <c r="A43" s="46" t="s">
        <v>97</v>
      </c>
      <c r="B43" s="46"/>
    </row>
    <row r="44" spans="1:9" x14ac:dyDescent="0.35">
      <c r="A44" s="46" t="s">
        <v>27</v>
      </c>
      <c r="B44" s="46"/>
    </row>
    <row r="45" spans="1:9" x14ac:dyDescent="0.35">
      <c r="A45" s="46" t="s">
        <v>95</v>
      </c>
      <c r="B45" s="46"/>
    </row>
    <row r="46" spans="1:9" x14ac:dyDescent="0.35">
      <c r="A46" s="46" t="s">
        <v>96</v>
      </c>
      <c r="B46" s="46"/>
    </row>
    <row r="75" spans="1:3" x14ac:dyDescent="0.35">
      <c r="A75" s="15"/>
      <c r="B75" s="15"/>
      <c r="C75" s="15"/>
    </row>
    <row r="76" spans="1:3" x14ac:dyDescent="0.35">
      <c r="A76" s="15"/>
      <c r="B76" s="15"/>
      <c r="C76" s="15"/>
    </row>
    <row r="77" spans="1:3" x14ac:dyDescent="0.35">
      <c r="A77" s="15"/>
      <c r="B77" s="15"/>
      <c r="C77" s="15"/>
    </row>
    <row r="78" spans="1:3" x14ac:dyDescent="0.35">
      <c r="A78" s="15"/>
      <c r="B78" s="15"/>
      <c r="C78" s="15"/>
    </row>
    <row r="79" spans="1:3" x14ac:dyDescent="0.35">
      <c r="A79" s="15"/>
      <c r="B79" s="15"/>
      <c r="C79" s="15"/>
    </row>
    <row r="80" spans="1:3" x14ac:dyDescent="0.35">
      <c r="A80" s="15"/>
      <c r="B80" s="15"/>
      <c r="C80" s="15"/>
    </row>
    <row r="81" spans="1:3" x14ac:dyDescent="0.35">
      <c r="A81" s="15"/>
      <c r="B81" s="15"/>
      <c r="C81" s="1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Battery exemption sheet</vt:lpstr>
      <vt:lpstr>Instructions</vt:lpstr>
      <vt:lpstr>Formula</vt:lpstr>
      <vt:lpstr>Formula 2</vt:lpstr>
      <vt:lpstr>_18650_</vt:lpstr>
      <vt:lpstr>Battery_Packaging</vt:lpstr>
      <vt:lpstr>Lithium_cobalt_oxide</vt:lpstr>
      <vt:lpstr>Lithium_Ion</vt:lpstr>
      <vt:lpstr>Lithium_iron_phosphate</vt:lpstr>
      <vt:lpstr>Lithium_nickel_manganese_cobalt_oxide</vt:lpstr>
      <vt:lpstr>Lithium_Polymer</vt:lpstr>
      <vt:lpstr>Lithium_titanate</vt:lpstr>
      <vt:lpstr>Multiple_cells</vt:lpstr>
      <vt:lpstr>Single_cell</vt:lpstr>
      <vt:lpstr>Yes</vt:lpstr>
    </vt:vector>
  </TitlesOfParts>
  <Company>Amazon Corporate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Kulkarni, Vinay</dc:creator>
  <cp:lastModifiedBy>CF</cp:lastModifiedBy>
  <dcterms:created xsi:type="dcterms:W3CDTF">2019-03-16T11:02:03Z</dcterms:created>
  <dcterms:modified xsi:type="dcterms:W3CDTF">2022-04-17T09:18:59Z</dcterms:modified>
</cp:coreProperties>
</file>